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50" yWindow="30" windowWidth="20295" windowHeight="7635" activeTab="3"/>
  </bookViews>
  <sheets>
    <sheet name="biểu 1" sheetId="1" r:id="rId1"/>
    <sheet name="biểu 2 " sheetId="5" r:id="rId2"/>
    <sheet name="biểu 3" sheetId="8" r:id="rId3"/>
    <sheet name="biểu 4" sheetId="7" r:id="rId4"/>
  </sheets>
  <definedNames>
    <definedName name="_xlnm.Print_Titles" localSheetId="0">'biểu 1'!$8:$10</definedName>
    <definedName name="_xlnm.Print_Titles" localSheetId="1">'biểu 2 '!$4:$7</definedName>
  </definedNames>
  <calcPr calcId="144525"/>
</workbook>
</file>

<file path=xl/calcChain.xml><?xml version="1.0" encoding="utf-8"?>
<calcChain xmlns="http://schemas.openxmlformats.org/spreadsheetml/2006/main">
  <c r="B11" i="1" l="1"/>
  <c r="B17" i="1"/>
  <c r="B16" i="1"/>
  <c r="B15" i="1"/>
  <c r="B14" i="1"/>
  <c r="B13" i="1"/>
  <c r="B12" i="1"/>
  <c r="D41" i="1" l="1"/>
  <c r="M41" i="1"/>
  <c r="P41" i="1"/>
  <c r="S41" i="1"/>
  <c r="V41" i="1"/>
  <c r="X26" i="1" l="1"/>
  <c r="X25" i="1"/>
  <c r="X24" i="1"/>
  <c r="X23" i="1"/>
  <c r="X22" i="1"/>
  <c r="X21" i="1"/>
  <c r="X20" i="1" l="1"/>
  <c r="C8" i="8" l="1"/>
  <c r="F8" i="8"/>
  <c r="J8" i="8"/>
  <c r="G41" i="1" l="1"/>
  <c r="J41" i="1"/>
  <c r="C27" i="1"/>
  <c r="H27" i="1"/>
  <c r="I27" i="1"/>
  <c r="K27" i="1"/>
  <c r="L27" i="1"/>
  <c r="B27" i="1"/>
  <c r="H11" i="1"/>
  <c r="K11" i="1"/>
  <c r="E11" i="1"/>
  <c r="F18" i="1"/>
  <c r="I18" i="1"/>
  <c r="L18" i="1"/>
  <c r="C18" i="1"/>
  <c r="U18" i="1"/>
  <c r="R18" i="1"/>
  <c r="O18" i="1"/>
  <c r="Q11" i="1"/>
  <c r="T11" i="1"/>
  <c r="N11" i="1"/>
  <c r="T15" i="1"/>
  <c r="Q15" i="1"/>
  <c r="N15" i="1"/>
  <c r="T12" i="1"/>
  <c r="Q12" i="1"/>
  <c r="N12" i="1"/>
</calcChain>
</file>

<file path=xl/comments1.xml><?xml version="1.0" encoding="utf-8"?>
<comments xmlns="http://schemas.openxmlformats.org/spreadsheetml/2006/main">
  <authors>
    <author>Author</author>
  </authors>
  <commentList>
    <comment ref="A27" authorId="0">
      <text>
        <r>
          <rPr>
            <b/>
            <sz val="9"/>
            <color indexed="81"/>
            <rFont val="Tahoma"/>
            <family val="2"/>
          </rPr>
          <t>Author:</t>
        </r>
        <r>
          <rPr>
            <sz val="9"/>
            <color indexed="81"/>
            <rFont val="Tahoma"/>
            <family val="2"/>
          </rPr>
          <t xml:space="preserve">
Nghề Đ-ĐT</t>
        </r>
      </text>
    </comment>
    <comment ref="A30" authorId="0">
      <text>
        <r>
          <rPr>
            <b/>
            <sz val="9"/>
            <color indexed="81"/>
            <rFont val="Tahoma"/>
            <family val="2"/>
          </rPr>
          <t>Author:</t>
        </r>
        <r>
          <rPr>
            <sz val="9"/>
            <color indexed="81"/>
            <rFont val="Tahoma"/>
            <family val="2"/>
          </rPr>
          <t xml:space="preserve">
Nghề Cơ khí</t>
        </r>
      </text>
    </comment>
  </commentList>
</comments>
</file>

<file path=xl/sharedStrings.xml><?xml version="1.0" encoding="utf-8"?>
<sst xmlns="http://schemas.openxmlformats.org/spreadsheetml/2006/main" count="190" uniqueCount="84">
  <si>
    <t>Sơ cấp và dưới 3 tháng</t>
  </si>
  <si>
    <t>Trung cấp</t>
  </si>
  <si>
    <t>Cao đẳng</t>
  </si>
  <si>
    <t>Quy mô đào tạo theo thiết kế theo ngành
(Người)</t>
  </si>
  <si>
    <t>Số lượng giáo viên theo thiết kế theo ngành
(Người)</t>
  </si>
  <si>
    <t>Tổng số</t>
  </si>
  <si>
    <t>Cơ hữu</t>
  </si>
  <si>
    <t>Nghề</t>
  </si>
  <si>
    <t xml:space="preserve">Biểu 2: Thống kê số lượng giáo viên giai đoạn 2014-2016 </t>
  </si>
  <si>
    <t>Biểu 3: Thống kê cơ sở vật chất tính đến 31/12/2016</t>
  </si>
  <si>
    <t>3.1 Trụ sở chính</t>
  </si>
  <si>
    <t>3.2. Chi nhánh: Tên chi nhánh</t>
  </si>
  <si>
    <t>Phòng học lý thuyết</t>
  </si>
  <si>
    <t>Xưởng thực hành, thí nghiệm</t>
  </si>
  <si>
    <t>Thư viện</t>
  </si>
  <si>
    <t>Nhà hiệu bộ</t>
  </si>
  <si>
    <t>Ký túc xá</t>
  </si>
  <si>
    <t>Trong đó</t>
  </si>
  <si>
    <t>Tổng diện tích đất
 (m2)</t>
  </si>
  <si>
    <t>Diện tích xây dựng 
(m2)</t>
  </si>
  <si>
    <t>Tổng số
(phòng)</t>
  </si>
  <si>
    <t>Diện tích 
(m2)</t>
  </si>
  <si>
    <t>Tổng số
(xưởng)</t>
  </si>
  <si>
    <t>Biểu 1: Quy mô đào tạo theo ngành nghề và thực trạng tuyển sinh, tốt nghiệp giai đoạn 2014-2016</t>
  </si>
  <si>
    <t>Kết quả tuyển sinh theo ngành
(Người)</t>
  </si>
  <si>
    <t>Kết quả tốt nghiệp theo ngành
(Người)</t>
  </si>
  <si>
    <t>Biểu 4: Định hướng phát triển của cơ sở giáo dục nghề nghiệp giai đoạn 2020-2025</t>
  </si>
  <si>
    <t>4.2 Giáo viên:</t>
  </si>
  <si>
    <t>4.3 Cơ sở vật chất:</t>
  </si>
  <si>
    <t>4.1 Quy mô tuyển sinh:</t>
  </si>
  <si>
    <t>Ngành Công nghệ Kỹ thuật Điện, Điện tử</t>
  </si>
  <si>
    <t>Ngành Công nghệ Kỹ thuật Cơ khí</t>
  </si>
  <si>
    <t>Ngành Công nghệ Kỹ thuật Ô tô</t>
  </si>
  <si>
    <t>Ngành Công nghệ thông tin</t>
  </si>
  <si>
    <t>Ngành Công nghệ Kỹ thuật Nhiệt</t>
  </si>
  <si>
    <t>Ngành Công nghệ May</t>
  </si>
  <si>
    <t>Nghề Điện tử Công nghiệp</t>
  </si>
  <si>
    <t>Nghề Điện Công nghiệp</t>
  </si>
  <si>
    <t>Nghề Kỹ thuật Mạng ngoại vi và Thiết bị đầu cuối</t>
  </si>
  <si>
    <t>Nghề Lắp đặt thiết bị lạnh</t>
  </si>
  <si>
    <t>Nghề Cắt gọt kim loại</t>
  </si>
  <si>
    <t>Nghề Cơ Điện tử</t>
  </si>
  <si>
    <t>Nghề Công nghệ Ô tô</t>
  </si>
  <si>
    <t>Nghề Quản trị Mạng máy tính</t>
  </si>
  <si>
    <t>Nghề Công nghệ May Veston</t>
  </si>
  <si>
    <t>Nghề May thời trang</t>
  </si>
  <si>
    <t>Nghề Tài chính doanh nghiệp</t>
  </si>
  <si>
    <t>Nghề Kế toán doanh nghiệp</t>
  </si>
  <si>
    <t>Nghề Quản trị doanh nghiệp vừa và nhỏ</t>
  </si>
  <si>
    <t>Ngành/Nghề</t>
  </si>
  <si>
    <t>1. CAO ĐẲNG CHUYÊN NGHIỆP</t>
  </si>
  <si>
    <t xml:space="preserve">2. TRUNG CẤP CHUYÊN NGHIỆP </t>
  </si>
  <si>
    <t>3. CÁC NGHỀ ĐÀO TẠO</t>
  </si>
  <si>
    <t>Ngành Điện Công nghiệp và Dân dụng</t>
  </si>
  <si>
    <t>Ngành Quản trị Mạng máy tính</t>
  </si>
  <si>
    <t>Ngành Bảo trì và Sửa chữa Ô tô</t>
  </si>
  <si>
    <t>Ngành Lập trình</t>
  </si>
  <si>
    <t>Ngành Điện tử Công nghiệp</t>
  </si>
  <si>
    <t>Ngành Công nghệ May và Thời trang</t>
  </si>
  <si>
    <t>Điện Công nghiệp</t>
  </si>
  <si>
    <t>Điện lạnh</t>
  </si>
  <si>
    <t>Tiện</t>
  </si>
  <si>
    <t>Hàn</t>
  </si>
  <si>
    <t>Sửa chữa Ô tô</t>
  </si>
  <si>
    <t>Tin học</t>
  </si>
  <si>
    <t xml:space="preserve"> 4. DẠY NGHỀ DƯỚI 3 THÁNG</t>
  </si>
  <si>
    <t>TC</t>
  </si>
  <si>
    <t>Năm 2014 Nhà trường chưa mở các nghề đào tạo</t>
  </si>
  <si>
    <t>Mỗi giảng viên chuyên ngành đều giảng dạy tất cả các bậc đào tạo của trường bao gồm: cao đẳng chuyên nghiệp + trung cấp chuyên nghiệp + cao đẳng nghề + trung cấp nghề</t>
  </si>
  <si>
    <t>Giảng viên bao gồm: GV cơ hữu + GV hợp đồng trường + GV thỉnh giảng</t>
  </si>
  <si>
    <t xml:space="preserve">Ghi chú: </t>
  </si>
  <si>
    <r>
      <t>Ngành Cơ khí chế tạo (</t>
    </r>
    <r>
      <rPr>
        <i/>
        <sz val="13"/>
        <color theme="1"/>
        <rFont val="Times New Roman"/>
        <family val="1"/>
      </rPr>
      <t>Tiện, Phay)</t>
    </r>
  </si>
  <si>
    <t>- Tăng diện tích lên: + Tại cơ sở 1: 390 Hoàng Văn Thụ, Phường 4, Quận Tân Bình, TP.HCM là 142.865 m2,
                               + Tại cơ sở 2: Xã Phú Hòa Đông, Huyện Củ Chi, TP.HCM là 96.998 m2, 
Bằng cách: Tăng cường đầu tư xây dựng thêm các phòng học lý thuyết, xưởng thực hành nhằm đáp ứng theo qui mô đào tạo theo chiến lược phát triển trường cho những năm tới bằng các nguồn vốn Lập dự án vay vốn ưu đãi, tranh thủ tối đa sự hỗ trợ tài chính của các chương trình, các tổ chức trong và ngoài nước.</t>
  </si>
  <si>
    <t>50.646.6</t>
  </si>
  <si>
    <t>Tổng số (Phòng)</t>
  </si>
  <si>
    <t>Tên cơ sở giáo dục nghề nghiệp: Trường Cao đẳng Kỹ thuật Lý Tự Trọng TP. Hồ Chí Minh</t>
  </si>
  <si>
    <t>Địa chỉ: 390 Hoàng Văn Thụ, phường 4, quận Tân Bình, TP. Hồ Chí Minh</t>
  </si>
  <si>
    <r>
      <t>Ngành Cơ khí chế tạo (</t>
    </r>
    <r>
      <rPr>
        <i/>
        <sz val="12"/>
        <color theme="1"/>
        <rFont val="Times New Roman"/>
        <family val="1"/>
      </rPr>
      <t>Tiện, Phay)</t>
    </r>
  </si>
  <si>
    <t>HIỆU TRƯỞNG</t>
  </si>
  <si>
    <t>TRƯỜNG CAO ĐẲNG KỸ THUẬT LÝ TỰ TRỌNG THÀNH PHỐ HỒ CHÍ MINH</t>
  </si>
  <si>
    <t>Cơ quan chủ quản: Ủy ban nhân dân Thành phố Hồ Chí Minh</t>
  </si>
  <si>
    <t>Tăng quy mô tuyển sinh lên: 5500</t>
  </si>
  <si>
    <t>Tăng số lượng giáo viên lên: 330, trong đó cơ hữu: 330</t>
  </si>
  <si>
    <t>Thành phố Hồ Chí Minh, ngày 29 tháng 5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</si>
</sst>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Times New Roman"/>
      <family val="1"/>
    </font>
    <font>
      <sz val="13"/>
      <color theme="1"/>
      <name val="Times New Roman"/>
      <family val="1"/>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2"/>
      <color theme="1"/>
      <name val="Calibri"/>
      <family val="2"/>
      <scheme val="minor"/>
    </font>
    <font>
      <b/>
      <sz val="12"/>
      <color theme="1"/>
      <name val="Times New Roman"/>
      <family val="1"/>
    </font>
    <font>
      <sz val="11"/>
      <color rgb="FFFF0000"/>
      <name val="Calibri"/>
      <family val="2"/>
      <scheme val="minor"/>
    </font>
    <font>
      <b/>
      <sz val="11"/>
      <color theme="1"/>
      <name val="Times New Roman"/>
      <family val="1"/>
    </font>
    <font>
      <sz val="12"/>
      <name val=".VnTime"/>
      <family val="2"/>
    </font>
    <font>
      <sz val="10"/>
      <color theme="1"/>
      <name val="Times New Roman"/>
      <family val="1"/>
    </font>
    <font>
      <i/>
      <sz val="13"/>
      <color theme="1"/>
      <name val="Times New Roman"/>
      <family val="1"/>
    </font>
    <font>
      <b/>
      <sz val="9"/>
      <color indexed="81"/>
      <name val="Tahoma"/>
      <family val="2"/>
    </font>
    <font>
      <sz val="9"/>
      <color indexed="81"/>
      <name val="Tahoma"/>
      <family val="2"/>
    </font>
    <font>
      <i/>
      <sz val="12"/>
      <color theme="1"/>
      <name val="Times New Roman"/>
      <family val="1"/>
    </font>
    <font>
      <b/>
      <sz val="12"/>
      <name val="Times New Roman"/>
      <family val="1"/>
    </font>
    <font>
      <sz val="12"/>
      <name val="Times New Roman"/>
      <family val="1"/>
    </font>
    <font>
      <i/>
      <sz val="12"/>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1" fillId="0" borderId="0"/>
    <xf numFmtId="0" fontId="11" fillId="0" borderId="0"/>
    <xf numFmtId="0" fontId="11" fillId="0" borderId="0"/>
  </cellStyleXfs>
  <cellXfs count="78">
    <xf numFmtId="0" fontId="0" fillId="0" borderId="0" xfId="0"/>
    <xf numFmtId="0" fontId="2" fillId="0" borderId="1" xfId="0" applyFont="1" applyBorder="1"/>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xf numFmtId="0" fontId="6" fillId="0" borderId="0" xfId="0" applyFont="1"/>
    <xf numFmtId="0" fontId="3" fillId="0" borderId="0" xfId="0" quotePrefix="1" applyFont="1"/>
    <xf numFmtId="0" fontId="7" fillId="0" borderId="0" xfId="0" applyFont="1"/>
    <xf numFmtId="0" fontId="8" fillId="0" borderId="0" xfId="0" applyFont="1"/>
    <xf numFmtId="0" fontId="1"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7" xfId="0" applyFont="1" applyBorder="1" applyAlignment="1">
      <alignment horizontal="center" vertical="center"/>
    </xf>
    <xf numFmtId="0" fontId="9" fillId="2" borderId="0" xfId="0" applyFont="1" applyFill="1"/>
    <xf numFmtId="0" fontId="0" fillId="2" borderId="0" xfId="0" applyFill="1"/>
    <xf numFmtId="0" fontId="5" fillId="0" borderId="0" xfId="0" applyFont="1" applyFill="1" applyBorder="1" applyAlignment="1">
      <alignment horizontal="justify" vertical="center" wrapText="1"/>
    </xf>
    <xf numFmtId="0" fontId="2" fillId="0" borderId="1"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1" xfId="0" applyFont="1" applyBorder="1" applyAlignment="1">
      <alignment horizontal="justify" vertical="center" wrapText="1"/>
    </xf>
    <xf numFmtId="3"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xf numFmtId="0" fontId="4"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7" xfId="0" applyFont="1" applyBorder="1" applyAlignment="1">
      <alignment horizontal="center" vertical="center"/>
    </xf>
    <xf numFmtId="0" fontId="8" fillId="0" borderId="4" xfId="0" applyFont="1" applyBorder="1" applyAlignment="1">
      <alignment horizontal="justify" vertical="center" wrapText="1"/>
    </xf>
    <xf numFmtId="0" fontId="17" fillId="0" borderId="1" xfId="1" applyFont="1" applyBorder="1" applyAlignment="1">
      <alignment horizontal="left" vertical="center" wrapText="1"/>
    </xf>
    <xf numFmtId="49" fontId="18" fillId="0" borderId="1" xfId="2" applyNumberFormat="1" applyFont="1" applyBorder="1" applyAlignment="1">
      <alignment horizontal="left" vertical="center" wrapText="1"/>
    </xf>
    <xf numFmtId="0" fontId="18" fillId="0" borderId="1" xfId="2" applyFont="1" applyBorder="1" applyAlignment="1">
      <alignment horizontal="left"/>
    </xf>
    <xf numFmtId="0" fontId="8" fillId="0" borderId="0" xfId="0" applyFont="1" applyAlignment="1">
      <alignment horizontal="center" vertical="center"/>
    </xf>
    <xf numFmtId="0" fontId="4" fillId="0" borderId="0" xfId="0" applyFont="1"/>
    <xf numFmtId="0" fontId="18" fillId="0" borderId="1" xfId="1" applyFont="1" applyBorder="1" applyAlignment="1">
      <alignment horizontal="center" vertical="center"/>
    </xf>
    <xf numFmtId="0" fontId="4" fillId="2" borderId="1" xfId="0" applyFont="1" applyFill="1" applyBorder="1" applyAlignment="1">
      <alignment horizontal="center" vertical="center"/>
    </xf>
    <xf numFmtId="0" fontId="19" fillId="0" borderId="0" xfId="3" applyFont="1" applyAlignment="1"/>
    <xf numFmtId="0" fontId="17" fillId="0" borderId="0" xfId="3" applyFont="1" applyAlignment="1">
      <alignment vertical="center"/>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9" fillId="0" borderId="0" xfId="3" applyFont="1" applyAlignment="1">
      <alignment horizontal="center"/>
    </xf>
    <xf numFmtId="0" fontId="17" fillId="0" borderId="0" xfId="3" applyFont="1" applyAlignment="1">
      <alignment horizontal="center" vertical="center"/>
    </xf>
    <xf numFmtId="0" fontId="6" fillId="0" borderId="0" xfId="0" applyFont="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6" xfId="0" applyBorder="1"/>
    <xf numFmtId="0" fontId="0" fillId="0" borderId="7" xfId="0" applyBorder="1"/>
    <xf numFmtId="0" fontId="2" fillId="0" borderId="0"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6"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xf>
    <xf numFmtId="0" fontId="3" fillId="2" borderId="0" xfId="0" quotePrefix="1" applyFont="1" applyFill="1" applyAlignment="1">
      <alignment horizontal="left" wrapText="1"/>
    </xf>
  </cellXfs>
  <cellStyles count="4">
    <cellStyle name="Normal" xfId="0" builtinId="0"/>
    <cellStyle name="Normal 3" xfId="2"/>
    <cellStyle name="Normal 4" xfId="1"/>
    <cellStyle name="Norm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
  <sheetViews>
    <sheetView topLeftCell="A46" workbookViewId="0">
      <selection activeCell="N49" sqref="N49:V49"/>
    </sheetView>
  </sheetViews>
  <sheetFormatPr defaultRowHeight="15" x14ac:dyDescent="0.25"/>
  <cols>
    <col min="1" max="1" width="37" customWidth="1"/>
    <col min="2" max="3" width="5.42578125" customWidth="1"/>
    <col min="4" max="4" width="6" customWidth="1"/>
    <col min="5" max="6" width="5.5703125" customWidth="1"/>
    <col min="7" max="7" width="5.28515625" customWidth="1"/>
    <col min="8" max="8" width="7.5703125" customWidth="1"/>
    <col min="9" max="9" width="5.5703125" customWidth="1"/>
    <col min="10" max="10" width="5.42578125" customWidth="1"/>
    <col min="11" max="11" width="7.28515625" customWidth="1"/>
    <col min="12" max="12" width="5.5703125" customWidth="1"/>
    <col min="13" max="13" width="5.28515625" customWidth="1"/>
    <col min="14" max="14" width="6.28515625" customWidth="1"/>
    <col min="15" max="15" width="5.5703125" customWidth="1"/>
    <col min="16" max="16" width="5.140625" customWidth="1"/>
    <col min="17" max="17" width="5.28515625" customWidth="1"/>
    <col min="18" max="18" width="5.42578125" customWidth="1"/>
    <col min="19" max="19" width="5.28515625" customWidth="1"/>
    <col min="20" max="21" width="5.5703125" customWidth="1"/>
    <col min="22" max="22" width="5.42578125" customWidth="1"/>
  </cols>
  <sheetData>
    <row r="1" spans="1:22" ht="24" customHeight="1" x14ac:dyDescent="0.25">
      <c r="A1" s="9" t="s">
        <v>79</v>
      </c>
    </row>
    <row r="2" spans="1:22" ht="18.75" x14ac:dyDescent="0.25">
      <c r="A2" s="49" t="s">
        <v>23</v>
      </c>
      <c r="B2" s="49"/>
      <c r="C2" s="49"/>
      <c r="D2" s="49"/>
      <c r="E2" s="49"/>
      <c r="F2" s="49"/>
      <c r="G2" s="49"/>
      <c r="H2" s="49"/>
      <c r="I2" s="49"/>
      <c r="J2" s="49"/>
      <c r="K2" s="49"/>
      <c r="L2" s="49"/>
      <c r="M2" s="49"/>
      <c r="N2" s="49"/>
      <c r="O2" s="49"/>
      <c r="P2" s="49"/>
      <c r="Q2" s="49"/>
      <c r="R2" s="49"/>
      <c r="S2" s="49"/>
      <c r="T2" s="49"/>
      <c r="U2" s="49"/>
      <c r="V2" s="49"/>
    </row>
    <row r="4" spans="1:22" ht="18.75" x14ac:dyDescent="0.3">
      <c r="A4" s="2" t="s">
        <v>75</v>
      </c>
      <c r="B4" s="2"/>
      <c r="C4" s="2"/>
      <c r="D4" s="2"/>
      <c r="E4" s="2"/>
      <c r="K4" s="15"/>
      <c r="L4" s="15"/>
      <c r="M4" s="15"/>
      <c r="N4" s="15"/>
      <c r="O4" s="15"/>
      <c r="P4" s="16"/>
    </row>
    <row r="5" spans="1:22" ht="18.75" x14ac:dyDescent="0.3">
      <c r="A5" s="2" t="s">
        <v>76</v>
      </c>
      <c r="B5" s="2"/>
      <c r="C5" s="2"/>
      <c r="D5" s="2"/>
      <c r="E5" s="2"/>
    </row>
    <row r="6" spans="1:22" ht="18.75" x14ac:dyDescent="0.3">
      <c r="A6" s="2" t="s">
        <v>80</v>
      </c>
      <c r="B6" s="2"/>
      <c r="C6" s="2"/>
      <c r="D6" s="2"/>
      <c r="E6" s="2"/>
    </row>
    <row r="8" spans="1:22" ht="49.5" customHeight="1" x14ac:dyDescent="0.25">
      <c r="A8" s="52" t="s">
        <v>49</v>
      </c>
      <c r="B8" s="44" t="s">
        <v>3</v>
      </c>
      <c r="C8" s="50"/>
      <c r="D8" s="51"/>
      <c r="E8" s="44" t="s">
        <v>24</v>
      </c>
      <c r="F8" s="50"/>
      <c r="G8" s="50"/>
      <c r="H8" s="50"/>
      <c r="I8" s="50"/>
      <c r="J8" s="50"/>
      <c r="K8" s="50"/>
      <c r="L8" s="50"/>
      <c r="M8" s="51"/>
      <c r="N8" s="44" t="s">
        <v>25</v>
      </c>
      <c r="O8" s="50"/>
      <c r="P8" s="50"/>
      <c r="Q8" s="50"/>
      <c r="R8" s="50"/>
      <c r="S8" s="50"/>
      <c r="T8" s="50"/>
      <c r="U8" s="50"/>
      <c r="V8" s="51"/>
    </row>
    <row r="9" spans="1:22" ht="30" customHeight="1" x14ac:dyDescent="0.25">
      <c r="A9" s="53"/>
      <c r="B9" s="42" t="s">
        <v>2</v>
      </c>
      <c r="C9" s="42" t="s">
        <v>1</v>
      </c>
      <c r="D9" s="42" t="s">
        <v>0</v>
      </c>
      <c r="E9" s="44">
        <v>2014</v>
      </c>
      <c r="F9" s="45"/>
      <c r="G9" s="46"/>
      <c r="H9" s="44">
        <v>2015</v>
      </c>
      <c r="I9" s="45"/>
      <c r="J9" s="46"/>
      <c r="K9" s="44">
        <v>2016</v>
      </c>
      <c r="L9" s="45"/>
      <c r="M9" s="46"/>
      <c r="N9" s="44">
        <v>2014</v>
      </c>
      <c r="O9" s="45"/>
      <c r="P9" s="46"/>
      <c r="Q9" s="44">
        <v>2015</v>
      </c>
      <c r="R9" s="45"/>
      <c r="S9" s="46"/>
      <c r="T9" s="44">
        <v>2016</v>
      </c>
      <c r="U9" s="45"/>
      <c r="V9" s="46"/>
    </row>
    <row r="10" spans="1:22" ht="102" customHeight="1" x14ac:dyDescent="0.25">
      <c r="A10" s="54"/>
      <c r="B10" s="43"/>
      <c r="C10" s="43"/>
      <c r="D10" s="43"/>
      <c r="E10" s="12" t="s">
        <v>2</v>
      </c>
      <c r="F10" s="12" t="s">
        <v>1</v>
      </c>
      <c r="G10" s="12" t="s">
        <v>0</v>
      </c>
      <c r="H10" s="12" t="s">
        <v>2</v>
      </c>
      <c r="I10" s="12" t="s">
        <v>1</v>
      </c>
      <c r="J10" s="12" t="s">
        <v>0</v>
      </c>
      <c r="K10" s="12" t="s">
        <v>2</v>
      </c>
      <c r="L10" s="12" t="s">
        <v>1</v>
      </c>
      <c r="M10" s="12" t="s">
        <v>0</v>
      </c>
      <c r="N10" s="12" t="s">
        <v>2</v>
      </c>
      <c r="O10" s="12" t="s">
        <v>1</v>
      </c>
      <c r="P10" s="12" t="s">
        <v>0</v>
      </c>
      <c r="Q10" s="12" t="s">
        <v>2</v>
      </c>
      <c r="R10" s="12" t="s">
        <v>1</v>
      </c>
      <c r="S10" s="12" t="s">
        <v>0</v>
      </c>
      <c r="T10" s="12" t="s">
        <v>2</v>
      </c>
      <c r="U10" s="12" t="s">
        <v>1</v>
      </c>
      <c r="V10" s="12" t="s">
        <v>0</v>
      </c>
    </row>
    <row r="11" spans="1:22" s="37" customFormat="1" ht="30" customHeight="1" x14ac:dyDescent="0.25">
      <c r="A11" s="23" t="s">
        <v>50</v>
      </c>
      <c r="B11" s="36">
        <f>SUM(B12:B17)</f>
        <v>4000</v>
      </c>
      <c r="C11" s="24"/>
      <c r="D11" s="24"/>
      <c r="E11" s="24">
        <f>SUM(E12:E17)</f>
        <v>905</v>
      </c>
      <c r="F11" s="24"/>
      <c r="G11" s="24"/>
      <c r="H11" s="24">
        <f t="shared" ref="H11:K11" si="0">SUM(H12:H17)</f>
        <v>2295</v>
      </c>
      <c r="I11" s="24"/>
      <c r="J11" s="24"/>
      <c r="K11" s="24">
        <f t="shared" si="0"/>
        <v>2760</v>
      </c>
      <c r="L11" s="24"/>
      <c r="M11" s="24"/>
      <c r="N11" s="24">
        <f>SUM(N12:N17)</f>
        <v>1175</v>
      </c>
      <c r="O11" s="24"/>
      <c r="P11" s="24"/>
      <c r="Q11" s="24">
        <f t="shared" ref="Q11:T11" si="1">SUM(Q12:Q17)</f>
        <v>703</v>
      </c>
      <c r="R11" s="24"/>
      <c r="S11" s="24"/>
      <c r="T11" s="24">
        <f t="shared" si="1"/>
        <v>779</v>
      </c>
      <c r="U11" s="24"/>
      <c r="V11" s="25"/>
    </row>
    <row r="12" spans="1:22" s="37" customFormat="1" ht="30" customHeight="1" x14ac:dyDescent="0.25">
      <c r="A12" s="26" t="s">
        <v>30</v>
      </c>
      <c r="B12" s="4">
        <f>200+900</f>
        <v>1100</v>
      </c>
      <c r="C12" s="27"/>
      <c r="D12" s="27"/>
      <c r="E12" s="27">
        <v>230</v>
      </c>
      <c r="F12" s="27"/>
      <c r="G12" s="4"/>
      <c r="H12" s="27">
        <v>530</v>
      </c>
      <c r="I12" s="27"/>
      <c r="J12" s="27"/>
      <c r="K12" s="27">
        <v>546</v>
      </c>
      <c r="L12" s="27"/>
      <c r="M12" s="27"/>
      <c r="N12" s="27">
        <f>129+199</f>
        <v>328</v>
      </c>
      <c r="O12" s="27"/>
      <c r="P12" s="27"/>
      <c r="Q12" s="27">
        <f>96+130</f>
        <v>226</v>
      </c>
      <c r="R12" s="27"/>
      <c r="S12" s="27"/>
      <c r="T12" s="27">
        <f>93+114</f>
        <v>207</v>
      </c>
      <c r="U12" s="27"/>
      <c r="V12" s="28"/>
    </row>
    <row r="13" spans="1:22" s="37" customFormat="1" ht="30" customHeight="1" x14ac:dyDescent="0.25">
      <c r="A13" s="26" t="s">
        <v>31</v>
      </c>
      <c r="B13" s="4">
        <f>150+560</f>
        <v>710</v>
      </c>
      <c r="C13" s="27"/>
      <c r="D13" s="27"/>
      <c r="E13" s="27">
        <v>191</v>
      </c>
      <c r="F13" s="27"/>
      <c r="G13" s="27"/>
      <c r="H13" s="27">
        <v>534</v>
      </c>
      <c r="I13" s="27"/>
      <c r="J13" s="27"/>
      <c r="K13" s="27">
        <v>501</v>
      </c>
      <c r="L13" s="27"/>
      <c r="M13" s="27"/>
      <c r="N13" s="27">
        <v>240</v>
      </c>
      <c r="O13" s="27"/>
      <c r="P13" s="27"/>
      <c r="Q13" s="27">
        <v>124</v>
      </c>
      <c r="R13" s="27"/>
      <c r="S13" s="27"/>
      <c r="T13" s="27">
        <v>180</v>
      </c>
      <c r="U13" s="27"/>
      <c r="V13" s="28"/>
    </row>
    <row r="14" spans="1:22" s="37" customFormat="1" ht="30" customHeight="1" x14ac:dyDescent="0.25">
      <c r="A14" s="26" t="s">
        <v>32</v>
      </c>
      <c r="B14" s="4">
        <f>150+640</f>
        <v>790</v>
      </c>
      <c r="C14" s="27"/>
      <c r="D14" s="27"/>
      <c r="E14" s="27">
        <v>291</v>
      </c>
      <c r="F14" s="27"/>
      <c r="G14" s="27"/>
      <c r="H14" s="27">
        <v>496</v>
      </c>
      <c r="I14" s="27"/>
      <c r="J14" s="27"/>
      <c r="K14" s="27">
        <v>833</v>
      </c>
      <c r="L14" s="27"/>
      <c r="M14" s="27"/>
      <c r="N14" s="27">
        <v>304</v>
      </c>
      <c r="O14" s="27"/>
      <c r="P14" s="27"/>
      <c r="Q14" s="27">
        <v>89</v>
      </c>
      <c r="R14" s="27"/>
      <c r="S14" s="27"/>
      <c r="T14" s="27">
        <v>157</v>
      </c>
      <c r="U14" s="27"/>
      <c r="V14" s="28"/>
    </row>
    <row r="15" spans="1:22" s="37" customFormat="1" ht="30" customHeight="1" x14ac:dyDescent="0.25">
      <c r="A15" s="29" t="s">
        <v>33</v>
      </c>
      <c r="B15" s="4">
        <f>150+600</f>
        <v>750</v>
      </c>
      <c r="C15" s="27"/>
      <c r="D15" s="27"/>
      <c r="E15" s="27">
        <v>112</v>
      </c>
      <c r="F15" s="27"/>
      <c r="G15" s="27"/>
      <c r="H15" s="27">
        <v>374</v>
      </c>
      <c r="I15" s="27"/>
      <c r="J15" s="27"/>
      <c r="K15" s="27">
        <v>331</v>
      </c>
      <c r="L15" s="27"/>
      <c r="M15" s="27"/>
      <c r="N15" s="27">
        <f>108+112</f>
        <v>220</v>
      </c>
      <c r="O15" s="27"/>
      <c r="P15" s="27"/>
      <c r="Q15" s="27">
        <f>78+56</f>
        <v>134</v>
      </c>
      <c r="R15" s="27"/>
      <c r="S15" s="27"/>
      <c r="T15" s="27">
        <f>65+70</f>
        <v>135</v>
      </c>
      <c r="U15" s="27"/>
      <c r="V15" s="28"/>
    </row>
    <row r="16" spans="1:22" s="37" customFormat="1" ht="30" customHeight="1" x14ac:dyDescent="0.25">
      <c r="A16" s="29" t="s">
        <v>34</v>
      </c>
      <c r="B16" s="4">
        <f>100+300</f>
        <v>400</v>
      </c>
      <c r="C16" s="27"/>
      <c r="D16" s="27"/>
      <c r="E16" s="27">
        <v>43</v>
      </c>
      <c r="F16" s="27"/>
      <c r="G16" s="27"/>
      <c r="H16" s="27">
        <v>187</v>
      </c>
      <c r="I16" s="27"/>
      <c r="J16" s="27"/>
      <c r="K16" s="27">
        <v>219</v>
      </c>
      <c r="L16" s="27"/>
      <c r="M16" s="27"/>
      <c r="N16" s="27">
        <v>25</v>
      </c>
      <c r="O16" s="27"/>
      <c r="P16" s="27"/>
      <c r="Q16" s="27">
        <v>101</v>
      </c>
      <c r="R16" s="27"/>
      <c r="S16" s="27"/>
      <c r="T16" s="27">
        <v>50</v>
      </c>
      <c r="U16" s="27"/>
      <c r="V16" s="28"/>
    </row>
    <row r="17" spans="1:24" s="37" customFormat="1" ht="30" customHeight="1" x14ac:dyDescent="0.25">
      <c r="A17" s="29" t="s">
        <v>35</v>
      </c>
      <c r="B17" s="4">
        <f>50+200</f>
        <v>250</v>
      </c>
      <c r="C17" s="27"/>
      <c r="D17" s="27"/>
      <c r="E17" s="27">
        <v>38</v>
      </c>
      <c r="F17" s="27"/>
      <c r="G17" s="27"/>
      <c r="H17" s="27">
        <v>174</v>
      </c>
      <c r="I17" s="27"/>
      <c r="J17" s="27"/>
      <c r="K17" s="27">
        <v>330</v>
      </c>
      <c r="L17" s="27"/>
      <c r="M17" s="27"/>
      <c r="N17" s="27">
        <v>58</v>
      </c>
      <c r="O17" s="27"/>
      <c r="P17" s="27"/>
      <c r="Q17" s="27">
        <v>29</v>
      </c>
      <c r="R17" s="27"/>
      <c r="S17" s="27"/>
      <c r="T17" s="27">
        <v>50</v>
      </c>
      <c r="U17" s="27"/>
      <c r="V17" s="28"/>
    </row>
    <row r="18" spans="1:24" s="37" customFormat="1" ht="30" customHeight="1" x14ac:dyDescent="0.25">
      <c r="A18" s="30" t="s">
        <v>51</v>
      </c>
      <c r="B18" s="31" t="s">
        <v>66</v>
      </c>
      <c r="C18" s="24">
        <f>SUM(C19:C26)</f>
        <v>800</v>
      </c>
      <c r="D18" s="24"/>
      <c r="E18" s="24"/>
      <c r="F18" s="24">
        <f t="shared" ref="F18:L18" si="2">SUM(F19:F26)</f>
        <v>535</v>
      </c>
      <c r="G18" s="24"/>
      <c r="H18" s="24"/>
      <c r="I18" s="24">
        <f t="shared" si="2"/>
        <v>422</v>
      </c>
      <c r="J18" s="24"/>
      <c r="K18" s="24"/>
      <c r="L18" s="24">
        <f t="shared" si="2"/>
        <v>503</v>
      </c>
      <c r="M18" s="24"/>
      <c r="N18" s="24"/>
      <c r="O18" s="24">
        <f>SUM(O19:O26)</f>
        <v>182</v>
      </c>
      <c r="P18" s="24"/>
      <c r="Q18" s="24"/>
      <c r="R18" s="24">
        <f>SUM(R19:R26)</f>
        <v>204</v>
      </c>
      <c r="S18" s="24"/>
      <c r="T18" s="24"/>
      <c r="U18" s="24">
        <f>SUM(U19:U26)</f>
        <v>151</v>
      </c>
      <c r="V18" s="28"/>
    </row>
    <row r="19" spans="1:24" s="37" customFormat="1" ht="30" customHeight="1" x14ac:dyDescent="0.25">
      <c r="A19" s="29" t="s">
        <v>53</v>
      </c>
      <c r="B19" s="14"/>
      <c r="C19" s="27">
        <v>100</v>
      </c>
      <c r="D19" s="27"/>
      <c r="E19" s="27"/>
      <c r="F19" s="27">
        <v>99</v>
      </c>
      <c r="G19" s="27"/>
      <c r="H19" s="27"/>
      <c r="I19" s="27">
        <v>113</v>
      </c>
      <c r="J19" s="27"/>
      <c r="K19" s="27"/>
      <c r="L19" s="27">
        <v>75</v>
      </c>
      <c r="M19" s="27"/>
      <c r="N19" s="27"/>
      <c r="O19" s="27">
        <v>23</v>
      </c>
      <c r="P19" s="27"/>
      <c r="Q19" s="27"/>
      <c r="R19" s="27">
        <v>55</v>
      </c>
      <c r="S19" s="27"/>
      <c r="T19" s="27"/>
      <c r="U19" s="27">
        <v>44</v>
      </c>
      <c r="V19" s="28"/>
    </row>
    <row r="20" spans="1:24" s="37" customFormat="1" ht="30" customHeight="1" x14ac:dyDescent="0.25">
      <c r="A20" s="29" t="s">
        <v>55</v>
      </c>
      <c r="B20" s="14"/>
      <c r="C20" s="27">
        <v>250</v>
      </c>
      <c r="D20" s="27"/>
      <c r="E20" s="27"/>
      <c r="F20" s="27">
        <v>157</v>
      </c>
      <c r="G20" s="27"/>
      <c r="H20" s="27"/>
      <c r="I20" s="27">
        <v>126</v>
      </c>
      <c r="J20" s="27"/>
      <c r="K20" s="27"/>
      <c r="L20" s="27">
        <v>241</v>
      </c>
      <c r="M20" s="27"/>
      <c r="N20" s="27"/>
      <c r="O20" s="27">
        <v>43</v>
      </c>
      <c r="P20" s="27"/>
      <c r="Q20" s="27"/>
      <c r="R20" s="27">
        <v>34</v>
      </c>
      <c r="S20" s="27"/>
      <c r="T20" s="27"/>
      <c r="U20" s="27">
        <v>38</v>
      </c>
      <c r="V20" s="28"/>
      <c r="X20" s="37">
        <f>4530+200</f>
        <v>4730</v>
      </c>
    </row>
    <row r="21" spans="1:24" s="37" customFormat="1" ht="30" customHeight="1" x14ac:dyDescent="0.25">
      <c r="A21" s="29" t="s">
        <v>56</v>
      </c>
      <c r="B21" s="14"/>
      <c r="C21" s="27">
        <v>50</v>
      </c>
      <c r="D21" s="27"/>
      <c r="E21" s="27"/>
      <c r="F21" s="27">
        <v>9</v>
      </c>
      <c r="G21" s="27"/>
      <c r="H21" s="27"/>
      <c r="I21" s="27">
        <v>0</v>
      </c>
      <c r="J21" s="27"/>
      <c r="K21" s="27"/>
      <c r="L21" s="27">
        <v>0</v>
      </c>
      <c r="M21" s="27"/>
      <c r="N21" s="27"/>
      <c r="O21" s="27">
        <v>9</v>
      </c>
      <c r="P21" s="27"/>
      <c r="Q21" s="27"/>
      <c r="R21" s="27">
        <v>0</v>
      </c>
      <c r="S21" s="27"/>
      <c r="T21" s="27"/>
      <c r="U21" s="27">
        <v>0</v>
      </c>
      <c r="V21" s="28"/>
      <c r="X21" s="37">
        <f>800+660</f>
        <v>1460</v>
      </c>
    </row>
    <row r="22" spans="1:24" s="37" customFormat="1" ht="30" customHeight="1" x14ac:dyDescent="0.25">
      <c r="A22" s="29" t="s">
        <v>54</v>
      </c>
      <c r="B22" s="14"/>
      <c r="C22" s="27">
        <v>150</v>
      </c>
      <c r="D22" s="27"/>
      <c r="E22" s="27"/>
      <c r="F22" s="27">
        <v>37</v>
      </c>
      <c r="G22" s="27"/>
      <c r="H22" s="27"/>
      <c r="I22" s="27">
        <v>73</v>
      </c>
      <c r="J22" s="27"/>
      <c r="K22" s="27"/>
      <c r="L22" s="27">
        <v>132</v>
      </c>
      <c r="M22" s="27"/>
      <c r="N22" s="27"/>
      <c r="O22" s="27">
        <v>23</v>
      </c>
      <c r="P22" s="27"/>
      <c r="Q22" s="27"/>
      <c r="R22" s="27">
        <v>15</v>
      </c>
      <c r="S22" s="27"/>
      <c r="T22" s="27"/>
      <c r="U22" s="27">
        <v>6</v>
      </c>
      <c r="V22" s="28"/>
      <c r="X22" s="37">
        <f>422+509</f>
        <v>931</v>
      </c>
    </row>
    <row r="23" spans="1:24" s="37" customFormat="1" ht="30" customHeight="1" x14ac:dyDescent="0.25">
      <c r="A23" s="29" t="s">
        <v>57</v>
      </c>
      <c r="B23" s="14"/>
      <c r="C23" s="27">
        <v>50</v>
      </c>
      <c r="D23" s="27"/>
      <c r="E23" s="27"/>
      <c r="F23" s="27">
        <v>27</v>
      </c>
      <c r="G23" s="27"/>
      <c r="H23" s="27"/>
      <c r="I23" s="27">
        <v>0</v>
      </c>
      <c r="J23" s="27"/>
      <c r="K23" s="27"/>
      <c r="L23" s="27">
        <v>0</v>
      </c>
      <c r="M23" s="27"/>
      <c r="N23" s="27"/>
      <c r="O23" s="27">
        <v>14</v>
      </c>
      <c r="P23" s="27"/>
      <c r="Q23" s="27"/>
      <c r="R23" s="27">
        <v>11</v>
      </c>
      <c r="S23" s="27"/>
      <c r="T23" s="27"/>
      <c r="U23" s="27">
        <v>11</v>
      </c>
      <c r="V23" s="28"/>
      <c r="X23" s="37">
        <f>127+73</f>
        <v>200</v>
      </c>
    </row>
    <row r="24" spans="1:24" s="37" customFormat="1" ht="30" customHeight="1" x14ac:dyDescent="0.25">
      <c r="A24" s="29" t="s">
        <v>34</v>
      </c>
      <c r="B24" s="14"/>
      <c r="C24" s="27">
        <v>50</v>
      </c>
      <c r="D24" s="27"/>
      <c r="E24" s="27"/>
      <c r="F24" s="27">
        <v>74</v>
      </c>
      <c r="G24" s="27"/>
      <c r="H24" s="27"/>
      <c r="I24" s="27">
        <v>54</v>
      </c>
      <c r="J24" s="27"/>
      <c r="K24" s="27"/>
      <c r="L24" s="27">
        <v>0</v>
      </c>
      <c r="M24" s="27"/>
      <c r="N24" s="27"/>
      <c r="O24" s="27">
        <v>20</v>
      </c>
      <c r="P24" s="27"/>
      <c r="Q24" s="27"/>
      <c r="R24" s="27">
        <v>28</v>
      </c>
      <c r="S24" s="27"/>
      <c r="T24" s="27"/>
      <c r="U24" s="27">
        <v>18</v>
      </c>
      <c r="V24" s="28"/>
      <c r="X24" s="37">
        <f>800+640</f>
        <v>1440</v>
      </c>
    </row>
    <row r="25" spans="1:24" s="37" customFormat="1" ht="30" customHeight="1" x14ac:dyDescent="0.25">
      <c r="A25" s="29" t="s">
        <v>58</v>
      </c>
      <c r="B25" s="14"/>
      <c r="C25" s="27">
        <v>100</v>
      </c>
      <c r="D25" s="27"/>
      <c r="E25" s="27"/>
      <c r="F25" s="27">
        <v>45</v>
      </c>
      <c r="G25" s="27"/>
      <c r="H25" s="27"/>
      <c r="I25" s="27">
        <v>11</v>
      </c>
      <c r="J25" s="27"/>
      <c r="K25" s="27"/>
      <c r="L25" s="27">
        <v>55</v>
      </c>
      <c r="M25" s="27"/>
      <c r="N25" s="27"/>
      <c r="O25" s="27">
        <v>31</v>
      </c>
      <c r="P25" s="27"/>
      <c r="Q25" s="27"/>
      <c r="R25" s="27">
        <v>25</v>
      </c>
      <c r="S25" s="27"/>
      <c r="T25" s="27"/>
      <c r="U25" s="27">
        <v>22</v>
      </c>
      <c r="V25" s="28"/>
      <c r="X25" s="37">
        <f>503+692</f>
        <v>1195</v>
      </c>
    </row>
    <row r="26" spans="1:24" s="37" customFormat="1" ht="30" customHeight="1" x14ac:dyDescent="0.25">
      <c r="A26" s="29" t="s">
        <v>77</v>
      </c>
      <c r="B26" s="14"/>
      <c r="C26" s="27">
        <v>50</v>
      </c>
      <c r="D26" s="27"/>
      <c r="E26" s="27"/>
      <c r="F26" s="27">
        <v>87</v>
      </c>
      <c r="G26" s="27"/>
      <c r="H26" s="27"/>
      <c r="I26" s="27">
        <v>45</v>
      </c>
      <c r="J26" s="27"/>
      <c r="K26" s="27"/>
      <c r="L26" s="27">
        <v>0</v>
      </c>
      <c r="M26" s="27"/>
      <c r="N26" s="27"/>
      <c r="O26" s="27">
        <v>19</v>
      </c>
      <c r="P26" s="27"/>
      <c r="Q26" s="27"/>
      <c r="R26" s="27">
        <v>36</v>
      </c>
      <c r="S26" s="27"/>
      <c r="T26" s="27"/>
      <c r="U26" s="27">
        <v>12</v>
      </c>
      <c r="V26" s="28"/>
      <c r="X26" s="37">
        <f>132+119</f>
        <v>251</v>
      </c>
    </row>
    <row r="27" spans="1:24" s="37" customFormat="1" ht="30" customHeight="1" x14ac:dyDescent="0.25">
      <c r="A27" s="32" t="s">
        <v>52</v>
      </c>
      <c r="B27" s="31">
        <f>SUM(B28:B40)</f>
        <v>695</v>
      </c>
      <c r="C27" s="31">
        <f t="shared" ref="C27:L27" si="3">SUM(C28:C40)</f>
        <v>640</v>
      </c>
      <c r="D27" s="31"/>
      <c r="E27" s="31"/>
      <c r="F27" s="31"/>
      <c r="G27" s="31"/>
      <c r="H27" s="31">
        <f t="shared" si="3"/>
        <v>289</v>
      </c>
      <c r="I27" s="31">
        <f t="shared" si="3"/>
        <v>543</v>
      </c>
      <c r="J27" s="31"/>
      <c r="K27" s="31">
        <f t="shared" si="3"/>
        <v>166</v>
      </c>
      <c r="L27" s="31">
        <f t="shared" si="3"/>
        <v>692</v>
      </c>
      <c r="M27" s="27"/>
      <c r="N27" s="27"/>
      <c r="O27" s="27"/>
      <c r="P27" s="27"/>
      <c r="Q27" s="27"/>
      <c r="R27" s="27"/>
      <c r="S27" s="27"/>
      <c r="T27" s="27"/>
      <c r="U27" s="27"/>
      <c r="V27" s="28"/>
    </row>
    <row r="28" spans="1:24" s="37" customFormat="1" ht="30" customHeight="1" x14ac:dyDescent="0.25">
      <c r="A28" s="29" t="s">
        <v>36</v>
      </c>
      <c r="B28" s="14">
        <v>60</v>
      </c>
      <c r="C28" s="27">
        <v>50</v>
      </c>
      <c r="D28" s="27"/>
      <c r="E28" s="27"/>
      <c r="F28" s="27"/>
      <c r="G28" s="27"/>
      <c r="H28" s="27">
        <v>12</v>
      </c>
      <c r="I28" s="27">
        <v>48</v>
      </c>
      <c r="J28" s="27"/>
      <c r="K28" s="27">
        <v>0</v>
      </c>
      <c r="L28" s="27">
        <v>64</v>
      </c>
      <c r="M28" s="27"/>
      <c r="N28" s="27"/>
      <c r="O28" s="27"/>
      <c r="P28" s="27"/>
      <c r="Q28" s="27"/>
      <c r="R28" s="27"/>
      <c r="S28" s="27"/>
      <c r="T28" s="27"/>
      <c r="U28" s="27"/>
      <c r="V28" s="28"/>
    </row>
    <row r="29" spans="1:24" s="37" customFormat="1" ht="30" customHeight="1" x14ac:dyDescent="0.25">
      <c r="A29" s="29" t="s">
        <v>37</v>
      </c>
      <c r="B29" s="14">
        <v>60</v>
      </c>
      <c r="C29" s="27">
        <v>50</v>
      </c>
      <c r="D29" s="27"/>
      <c r="E29" s="27"/>
      <c r="F29" s="27"/>
      <c r="G29" s="27"/>
      <c r="H29" s="27">
        <v>14</v>
      </c>
      <c r="I29" s="27">
        <v>54</v>
      </c>
      <c r="J29" s="27"/>
      <c r="K29" s="27">
        <v>0</v>
      </c>
      <c r="L29" s="27">
        <v>76</v>
      </c>
      <c r="M29" s="27"/>
      <c r="N29" s="27"/>
      <c r="O29" s="27"/>
      <c r="P29" s="27"/>
      <c r="Q29" s="27"/>
      <c r="R29" s="27"/>
      <c r="S29" s="27"/>
      <c r="T29" s="27"/>
      <c r="U29" s="27"/>
      <c r="V29" s="28"/>
    </row>
    <row r="30" spans="1:24" s="37" customFormat="1" ht="30" customHeight="1" x14ac:dyDescent="0.25">
      <c r="A30" s="29" t="s">
        <v>38</v>
      </c>
      <c r="B30" s="14">
        <v>60</v>
      </c>
      <c r="C30" s="27">
        <v>70</v>
      </c>
      <c r="D30" s="27"/>
      <c r="E30" s="27"/>
      <c r="F30" s="27"/>
      <c r="G30" s="27"/>
      <c r="H30" s="27">
        <v>11</v>
      </c>
      <c r="I30" s="27">
        <v>8</v>
      </c>
      <c r="J30" s="27"/>
      <c r="K30" s="27">
        <v>0</v>
      </c>
      <c r="L30" s="27">
        <v>0</v>
      </c>
      <c r="M30" s="27"/>
      <c r="N30" s="27"/>
      <c r="O30" s="27"/>
      <c r="P30" s="27"/>
      <c r="Q30" s="27"/>
      <c r="R30" s="27"/>
      <c r="S30" s="27"/>
      <c r="T30" s="27"/>
      <c r="U30" s="27"/>
      <c r="V30" s="28"/>
    </row>
    <row r="31" spans="1:24" s="37" customFormat="1" ht="30" customHeight="1" x14ac:dyDescent="0.25">
      <c r="A31" s="29" t="s">
        <v>39</v>
      </c>
      <c r="B31" s="14">
        <v>60</v>
      </c>
      <c r="C31" s="27">
        <v>60</v>
      </c>
      <c r="D31" s="27"/>
      <c r="E31" s="27"/>
      <c r="F31" s="27"/>
      <c r="G31" s="27"/>
      <c r="H31" s="27">
        <v>20</v>
      </c>
      <c r="I31" s="27">
        <v>53</v>
      </c>
      <c r="J31" s="27"/>
      <c r="K31" s="27">
        <v>0</v>
      </c>
      <c r="L31" s="27">
        <v>111</v>
      </c>
      <c r="M31" s="27"/>
      <c r="N31" s="27"/>
      <c r="O31" s="27"/>
      <c r="P31" s="27"/>
      <c r="Q31" s="27"/>
      <c r="R31" s="27"/>
      <c r="S31" s="27"/>
      <c r="T31" s="27"/>
      <c r="U31" s="27"/>
      <c r="V31" s="28"/>
    </row>
    <row r="32" spans="1:24" s="37" customFormat="1" ht="30" customHeight="1" x14ac:dyDescent="0.25">
      <c r="A32" s="29" t="s">
        <v>40</v>
      </c>
      <c r="B32" s="14">
        <v>35</v>
      </c>
      <c r="C32" s="27">
        <v>50</v>
      </c>
      <c r="D32" s="27"/>
      <c r="E32" s="27"/>
      <c r="F32" s="27"/>
      <c r="G32" s="27"/>
      <c r="H32" s="27">
        <v>20</v>
      </c>
      <c r="I32" s="27">
        <v>36</v>
      </c>
      <c r="J32" s="27"/>
      <c r="K32" s="27">
        <v>0</v>
      </c>
      <c r="L32" s="27">
        <v>62</v>
      </c>
      <c r="M32" s="27"/>
      <c r="N32" s="27"/>
      <c r="O32" s="27"/>
      <c r="P32" s="27"/>
      <c r="Q32" s="27"/>
      <c r="R32" s="27"/>
      <c r="S32" s="27"/>
      <c r="T32" s="27"/>
      <c r="U32" s="27"/>
      <c r="V32" s="28"/>
    </row>
    <row r="33" spans="1:22" s="37" customFormat="1" ht="30" customHeight="1" x14ac:dyDescent="0.25">
      <c r="A33" s="29" t="s">
        <v>41</v>
      </c>
      <c r="B33" s="14">
        <v>60</v>
      </c>
      <c r="C33" s="27">
        <v>60</v>
      </c>
      <c r="D33" s="27"/>
      <c r="E33" s="27"/>
      <c r="F33" s="27"/>
      <c r="G33" s="27"/>
      <c r="H33" s="27">
        <v>14</v>
      </c>
      <c r="I33" s="27">
        <v>14</v>
      </c>
      <c r="J33" s="27"/>
      <c r="K33" s="27">
        <v>0</v>
      </c>
      <c r="L33" s="27">
        <v>0</v>
      </c>
      <c r="M33" s="27"/>
      <c r="N33" s="27"/>
      <c r="O33" s="27"/>
      <c r="P33" s="27"/>
      <c r="Q33" s="27"/>
      <c r="R33" s="27"/>
      <c r="S33" s="27"/>
      <c r="T33" s="27"/>
      <c r="U33" s="27"/>
      <c r="V33" s="28"/>
    </row>
    <row r="34" spans="1:22" s="37" customFormat="1" ht="30" customHeight="1" x14ac:dyDescent="0.25">
      <c r="A34" s="29" t="s">
        <v>42</v>
      </c>
      <c r="B34" s="14">
        <v>35</v>
      </c>
      <c r="C34" s="27">
        <v>60</v>
      </c>
      <c r="D34" s="27"/>
      <c r="E34" s="27"/>
      <c r="F34" s="27"/>
      <c r="G34" s="27"/>
      <c r="H34" s="27">
        <v>124</v>
      </c>
      <c r="I34" s="27">
        <v>112</v>
      </c>
      <c r="J34" s="27"/>
      <c r="K34" s="27">
        <v>119</v>
      </c>
      <c r="L34" s="27">
        <v>151</v>
      </c>
      <c r="M34" s="27"/>
      <c r="N34" s="27"/>
      <c r="O34" s="27"/>
      <c r="P34" s="27"/>
      <c r="Q34" s="27"/>
      <c r="R34" s="27"/>
      <c r="S34" s="27"/>
      <c r="T34" s="27"/>
      <c r="U34" s="27"/>
      <c r="V34" s="28"/>
    </row>
    <row r="35" spans="1:22" s="37" customFormat="1" ht="30" customHeight="1" x14ac:dyDescent="0.25">
      <c r="A35" s="29" t="s">
        <v>43</v>
      </c>
      <c r="B35" s="14">
        <v>60</v>
      </c>
      <c r="C35" s="27">
        <v>50</v>
      </c>
      <c r="D35" s="27"/>
      <c r="E35" s="27"/>
      <c r="F35" s="27"/>
      <c r="G35" s="27"/>
      <c r="H35" s="27">
        <v>15</v>
      </c>
      <c r="I35" s="27">
        <v>145</v>
      </c>
      <c r="J35" s="27"/>
      <c r="K35" s="27">
        <v>0</v>
      </c>
      <c r="L35" s="27">
        <v>119</v>
      </c>
      <c r="M35" s="27"/>
      <c r="N35" s="27"/>
      <c r="O35" s="27"/>
      <c r="P35" s="27"/>
      <c r="Q35" s="27"/>
      <c r="R35" s="27"/>
      <c r="S35" s="27"/>
      <c r="T35" s="27"/>
      <c r="U35" s="27"/>
      <c r="V35" s="28"/>
    </row>
    <row r="36" spans="1:22" s="37" customFormat="1" ht="30" customHeight="1" x14ac:dyDescent="0.25">
      <c r="A36" s="29" t="s">
        <v>44</v>
      </c>
      <c r="B36" s="14">
        <v>35</v>
      </c>
      <c r="C36" s="27">
        <v>35</v>
      </c>
      <c r="D36" s="27"/>
      <c r="E36" s="27"/>
      <c r="F36" s="27"/>
      <c r="G36" s="27"/>
      <c r="H36" s="27">
        <v>8</v>
      </c>
      <c r="I36" s="27">
        <v>1</v>
      </c>
      <c r="J36" s="27"/>
      <c r="K36" s="27">
        <v>0</v>
      </c>
      <c r="L36" s="27">
        <v>0</v>
      </c>
      <c r="M36" s="27"/>
      <c r="N36" s="27"/>
      <c r="O36" s="27"/>
      <c r="P36" s="27"/>
      <c r="Q36" s="27"/>
      <c r="R36" s="27"/>
      <c r="S36" s="27"/>
      <c r="T36" s="27"/>
      <c r="U36" s="27"/>
      <c r="V36" s="28"/>
    </row>
    <row r="37" spans="1:22" s="37" customFormat="1" ht="30" customHeight="1" x14ac:dyDescent="0.25">
      <c r="A37" s="29" t="s">
        <v>45</v>
      </c>
      <c r="B37" s="14">
        <v>50</v>
      </c>
      <c r="C37" s="27">
        <v>50</v>
      </c>
      <c r="D37" s="27"/>
      <c r="E37" s="27"/>
      <c r="F37" s="27"/>
      <c r="G37" s="27"/>
      <c r="H37" s="27">
        <v>12</v>
      </c>
      <c r="I37" s="27">
        <v>24</v>
      </c>
      <c r="J37" s="27"/>
      <c r="K37" s="27">
        <v>0</v>
      </c>
      <c r="L37" s="27">
        <v>0</v>
      </c>
      <c r="M37" s="27"/>
      <c r="N37" s="27"/>
      <c r="O37" s="27"/>
      <c r="P37" s="27"/>
      <c r="Q37" s="27"/>
      <c r="R37" s="27"/>
      <c r="S37" s="27"/>
      <c r="T37" s="27"/>
      <c r="U37" s="27"/>
      <c r="V37" s="28"/>
    </row>
    <row r="38" spans="1:22" s="37" customFormat="1" ht="30" customHeight="1" x14ac:dyDescent="0.25">
      <c r="A38" s="29" t="s">
        <v>46</v>
      </c>
      <c r="B38" s="14">
        <v>60</v>
      </c>
      <c r="C38" s="27">
        <v>35</v>
      </c>
      <c r="D38" s="27"/>
      <c r="E38" s="27"/>
      <c r="F38" s="27"/>
      <c r="G38" s="27"/>
      <c r="H38" s="27">
        <v>8</v>
      </c>
      <c r="I38" s="27">
        <v>7</v>
      </c>
      <c r="J38" s="27"/>
      <c r="K38" s="27">
        <v>0</v>
      </c>
      <c r="L38" s="27">
        <v>0</v>
      </c>
      <c r="M38" s="27"/>
      <c r="N38" s="27"/>
      <c r="O38" s="27"/>
      <c r="P38" s="27"/>
      <c r="Q38" s="27"/>
      <c r="R38" s="27"/>
      <c r="S38" s="27"/>
      <c r="T38" s="27"/>
      <c r="U38" s="27"/>
      <c r="V38" s="28"/>
    </row>
    <row r="39" spans="1:22" s="37" customFormat="1" ht="30" customHeight="1" x14ac:dyDescent="0.25">
      <c r="A39" s="29" t="s">
        <v>47</v>
      </c>
      <c r="B39" s="14">
        <v>60</v>
      </c>
      <c r="C39" s="27">
        <v>35</v>
      </c>
      <c r="D39" s="27"/>
      <c r="E39" s="27"/>
      <c r="F39" s="27"/>
      <c r="G39" s="27"/>
      <c r="H39" s="27">
        <v>18</v>
      </c>
      <c r="I39" s="27">
        <v>30</v>
      </c>
      <c r="J39" s="27"/>
      <c r="K39" s="27">
        <v>0</v>
      </c>
      <c r="L39" s="27">
        <v>46</v>
      </c>
      <c r="M39" s="27"/>
      <c r="N39" s="27"/>
      <c r="O39" s="27"/>
      <c r="P39" s="27"/>
      <c r="Q39" s="27"/>
      <c r="R39" s="27"/>
      <c r="S39" s="27"/>
      <c r="T39" s="27"/>
      <c r="U39" s="27"/>
      <c r="V39" s="28"/>
    </row>
    <row r="40" spans="1:22" s="37" customFormat="1" ht="30" customHeight="1" x14ac:dyDescent="0.25">
      <c r="A40" s="29" t="s">
        <v>48</v>
      </c>
      <c r="B40" s="14">
        <v>60</v>
      </c>
      <c r="C40" s="27">
        <v>35</v>
      </c>
      <c r="D40" s="27"/>
      <c r="E40" s="27"/>
      <c r="F40" s="27"/>
      <c r="G40" s="27"/>
      <c r="H40" s="27">
        <v>13</v>
      </c>
      <c r="I40" s="27">
        <v>11</v>
      </c>
      <c r="J40" s="27"/>
      <c r="K40" s="27">
        <v>47</v>
      </c>
      <c r="L40" s="27">
        <v>63</v>
      </c>
      <c r="M40" s="27"/>
      <c r="N40" s="27"/>
      <c r="O40" s="27"/>
      <c r="P40" s="27"/>
      <c r="Q40" s="27"/>
      <c r="R40" s="27"/>
      <c r="S40" s="27"/>
      <c r="T40" s="27"/>
      <c r="U40" s="27"/>
      <c r="V40" s="28"/>
    </row>
    <row r="41" spans="1:22" s="37" customFormat="1" ht="30" customHeight="1" x14ac:dyDescent="0.25">
      <c r="A41" s="33" t="s">
        <v>65</v>
      </c>
      <c r="B41" s="31"/>
      <c r="C41" s="31"/>
      <c r="D41" s="31">
        <f>SUM(D42:D47)</f>
        <v>2500</v>
      </c>
      <c r="E41" s="31"/>
      <c r="F41" s="31"/>
      <c r="G41" s="31">
        <f t="shared" ref="G41:V41" si="4">SUM(G42:G47)</f>
        <v>405</v>
      </c>
      <c r="H41" s="31"/>
      <c r="I41" s="31"/>
      <c r="J41" s="31">
        <f t="shared" si="4"/>
        <v>700</v>
      </c>
      <c r="K41" s="31"/>
      <c r="L41" s="31"/>
      <c r="M41" s="31">
        <f t="shared" si="4"/>
        <v>1566</v>
      </c>
      <c r="N41" s="31"/>
      <c r="O41" s="31"/>
      <c r="P41" s="31">
        <f t="shared" si="4"/>
        <v>377</v>
      </c>
      <c r="Q41" s="31"/>
      <c r="R41" s="31"/>
      <c r="S41" s="31">
        <f t="shared" si="4"/>
        <v>700</v>
      </c>
      <c r="T41" s="31"/>
      <c r="U41" s="31"/>
      <c r="V41" s="31">
        <f t="shared" si="4"/>
        <v>1566</v>
      </c>
    </row>
    <row r="42" spans="1:22" s="37" customFormat="1" ht="30" customHeight="1" x14ac:dyDescent="0.25">
      <c r="A42" s="34" t="s">
        <v>59</v>
      </c>
      <c r="B42" s="38"/>
      <c r="C42" s="27"/>
      <c r="D42" s="39">
        <v>200</v>
      </c>
      <c r="E42" s="27"/>
      <c r="F42" s="27"/>
      <c r="G42" s="38">
        <v>125</v>
      </c>
      <c r="H42" s="27"/>
      <c r="I42" s="27"/>
      <c r="J42" s="38">
        <v>200</v>
      </c>
      <c r="K42" s="27"/>
      <c r="L42" s="27"/>
      <c r="M42" s="39">
        <v>90</v>
      </c>
      <c r="N42" s="39"/>
      <c r="O42" s="39"/>
      <c r="P42" s="39">
        <v>112</v>
      </c>
      <c r="Q42" s="39"/>
      <c r="R42" s="39"/>
      <c r="S42" s="39">
        <v>200</v>
      </c>
      <c r="T42" s="39"/>
      <c r="U42" s="39"/>
      <c r="V42" s="39">
        <v>90</v>
      </c>
    </row>
    <row r="43" spans="1:22" s="37" customFormat="1" ht="30" customHeight="1" x14ac:dyDescent="0.25">
      <c r="A43" s="34" t="s">
        <v>60</v>
      </c>
      <c r="B43" s="38"/>
      <c r="C43" s="27"/>
      <c r="D43" s="39">
        <v>50</v>
      </c>
      <c r="E43" s="27"/>
      <c r="F43" s="27"/>
      <c r="G43" s="38">
        <v>26</v>
      </c>
      <c r="H43" s="27"/>
      <c r="I43" s="27"/>
      <c r="J43" s="38">
        <v>100</v>
      </c>
      <c r="K43" s="27"/>
      <c r="L43" s="27"/>
      <c r="M43" s="39">
        <v>0</v>
      </c>
      <c r="N43" s="39"/>
      <c r="O43" s="39"/>
      <c r="P43" s="39">
        <v>26</v>
      </c>
      <c r="Q43" s="39"/>
      <c r="R43" s="39"/>
      <c r="S43" s="39">
        <v>100</v>
      </c>
      <c r="T43" s="39"/>
      <c r="U43" s="39"/>
      <c r="V43" s="39">
        <v>0</v>
      </c>
    </row>
    <row r="44" spans="1:22" s="37" customFormat="1" ht="30" customHeight="1" x14ac:dyDescent="0.25">
      <c r="A44" s="34" t="s">
        <v>61</v>
      </c>
      <c r="B44" s="38"/>
      <c r="C44" s="27"/>
      <c r="D44" s="39">
        <v>50</v>
      </c>
      <c r="E44" s="27"/>
      <c r="F44" s="27"/>
      <c r="G44" s="38">
        <v>29</v>
      </c>
      <c r="H44" s="27"/>
      <c r="I44" s="27"/>
      <c r="J44" s="38">
        <v>50</v>
      </c>
      <c r="K44" s="27"/>
      <c r="L44" s="27"/>
      <c r="M44" s="39">
        <v>20</v>
      </c>
      <c r="N44" s="39"/>
      <c r="O44" s="39"/>
      <c r="P44" s="39">
        <v>29</v>
      </c>
      <c r="Q44" s="39"/>
      <c r="R44" s="39"/>
      <c r="S44" s="39">
        <v>50</v>
      </c>
      <c r="T44" s="39"/>
      <c r="U44" s="39"/>
      <c r="V44" s="39">
        <v>20</v>
      </c>
    </row>
    <row r="45" spans="1:22" s="37" customFormat="1" ht="30" customHeight="1" x14ac:dyDescent="0.25">
      <c r="A45" s="34" t="s">
        <v>62</v>
      </c>
      <c r="B45" s="38"/>
      <c r="C45" s="27"/>
      <c r="D45" s="39">
        <v>150</v>
      </c>
      <c r="E45" s="27"/>
      <c r="F45" s="27"/>
      <c r="G45" s="38">
        <v>195</v>
      </c>
      <c r="H45" s="27"/>
      <c r="I45" s="27"/>
      <c r="J45" s="38">
        <v>200</v>
      </c>
      <c r="K45" s="27"/>
      <c r="L45" s="27"/>
      <c r="M45" s="39">
        <v>99</v>
      </c>
      <c r="N45" s="39"/>
      <c r="O45" s="39"/>
      <c r="P45" s="39">
        <v>184</v>
      </c>
      <c r="Q45" s="39"/>
      <c r="R45" s="39"/>
      <c r="S45" s="39">
        <v>200</v>
      </c>
      <c r="T45" s="39"/>
      <c r="U45" s="39"/>
      <c r="V45" s="39">
        <v>99</v>
      </c>
    </row>
    <row r="46" spans="1:22" s="37" customFormat="1" ht="30" customHeight="1" x14ac:dyDescent="0.25">
      <c r="A46" s="35" t="s">
        <v>63</v>
      </c>
      <c r="B46" s="38"/>
      <c r="C46" s="27"/>
      <c r="D46" s="39">
        <v>50</v>
      </c>
      <c r="E46" s="27"/>
      <c r="F46" s="27"/>
      <c r="G46" s="38">
        <v>2</v>
      </c>
      <c r="H46" s="27"/>
      <c r="I46" s="27"/>
      <c r="J46" s="38">
        <v>50</v>
      </c>
      <c r="K46" s="27"/>
      <c r="L46" s="27"/>
      <c r="M46" s="39">
        <v>23</v>
      </c>
      <c r="N46" s="39"/>
      <c r="O46" s="39"/>
      <c r="P46" s="39">
        <v>2</v>
      </c>
      <c r="Q46" s="39"/>
      <c r="R46" s="39"/>
      <c r="S46" s="39">
        <v>50</v>
      </c>
      <c r="T46" s="39"/>
      <c r="U46" s="39"/>
      <c r="V46" s="39">
        <v>23</v>
      </c>
    </row>
    <row r="47" spans="1:22" s="37" customFormat="1" ht="30" customHeight="1" x14ac:dyDescent="0.25">
      <c r="A47" s="35" t="s">
        <v>64</v>
      </c>
      <c r="B47" s="38"/>
      <c r="C47" s="27"/>
      <c r="D47" s="39">
        <v>2000</v>
      </c>
      <c r="E47" s="27"/>
      <c r="F47" s="27"/>
      <c r="G47" s="38">
        <v>28</v>
      </c>
      <c r="H47" s="27"/>
      <c r="I47" s="27"/>
      <c r="J47" s="38">
        <v>100</v>
      </c>
      <c r="K47" s="27"/>
      <c r="L47" s="27"/>
      <c r="M47" s="39">
        <v>1334</v>
      </c>
      <c r="N47" s="39"/>
      <c r="O47" s="39"/>
      <c r="P47" s="39">
        <v>24</v>
      </c>
      <c r="Q47" s="39"/>
      <c r="R47" s="39"/>
      <c r="S47" s="39">
        <v>100</v>
      </c>
      <c r="T47" s="39"/>
      <c r="U47" s="39"/>
      <c r="V47" s="39">
        <v>1334</v>
      </c>
    </row>
    <row r="49" spans="14:22" ht="15.75" x14ac:dyDescent="0.25">
      <c r="N49" s="47" t="s">
        <v>83</v>
      </c>
      <c r="O49" s="47"/>
      <c r="P49" s="47"/>
      <c r="Q49" s="47"/>
      <c r="R49" s="47"/>
      <c r="S49" s="47"/>
      <c r="T49" s="47"/>
      <c r="U49" s="47"/>
      <c r="V49" s="47"/>
    </row>
    <row r="50" spans="14:22" ht="18.75" customHeight="1" x14ac:dyDescent="0.25">
      <c r="N50" s="48" t="s">
        <v>78</v>
      </c>
      <c r="O50" s="48"/>
      <c r="P50" s="48"/>
      <c r="Q50" s="48"/>
      <c r="R50" s="48"/>
      <c r="S50" s="48"/>
      <c r="T50" s="48"/>
      <c r="U50" s="48"/>
      <c r="V50" s="48"/>
    </row>
  </sheetData>
  <mergeCells count="16">
    <mergeCell ref="D9:D10"/>
    <mergeCell ref="E9:G9"/>
    <mergeCell ref="N49:V49"/>
    <mergeCell ref="N50:V50"/>
    <mergeCell ref="A2:V2"/>
    <mergeCell ref="N8:V8"/>
    <mergeCell ref="N9:P9"/>
    <mergeCell ref="Q9:S9"/>
    <mergeCell ref="T9:V9"/>
    <mergeCell ref="H9:J9"/>
    <mergeCell ref="K9:M9"/>
    <mergeCell ref="E8:M8"/>
    <mergeCell ref="A8:A10"/>
    <mergeCell ref="B8:D8"/>
    <mergeCell ref="B9:B10"/>
    <mergeCell ref="C9:C10"/>
  </mergeCells>
  <pageMargins left="0.31496062992126" right="0.31496062992126" top="0.74803149606299202" bottom="0.74803149606299202" header="0.31496062992126" footer="0.31496062992126"/>
  <pageSetup paperSize="9" scale="9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4"/>
  <sheetViews>
    <sheetView topLeftCell="A33" zoomScale="80" zoomScaleNormal="80" workbookViewId="0">
      <selection activeCell="K45" sqref="K45"/>
    </sheetView>
  </sheetViews>
  <sheetFormatPr defaultRowHeight="15" x14ac:dyDescent="0.25"/>
  <cols>
    <col min="1" max="1" width="30" customWidth="1"/>
    <col min="2" max="2" width="6.85546875" customWidth="1"/>
    <col min="3" max="3" width="6.5703125" customWidth="1"/>
    <col min="4" max="4" width="6.85546875" customWidth="1"/>
    <col min="5" max="5" width="6.5703125" customWidth="1"/>
    <col min="6" max="6" width="7" customWidth="1"/>
    <col min="7" max="7" width="7.7109375" customWidth="1"/>
    <col min="8" max="11" width="6.85546875" customWidth="1"/>
    <col min="12" max="14" width="7.7109375" customWidth="1"/>
    <col min="15" max="15" width="6.42578125" customWidth="1"/>
    <col min="16" max="16" width="7" customWidth="1"/>
    <col min="17" max="17" width="6.42578125" customWidth="1"/>
    <col min="18" max="18" width="7.7109375" customWidth="1"/>
    <col min="19" max="19" width="6.85546875" customWidth="1"/>
  </cols>
  <sheetData>
    <row r="1" spans="1:19" ht="24" customHeight="1" x14ac:dyDescent="0.25">
      <c r="A1" s="9" t="s">
        <v>79</v>
      </c>
    </row>
    <row r="2" spans="1:19" ht="30" customHeight="1" x14ac:dyDescent="0.25">
      <c r="A2" s="49" t="s">
        <v>8</v>
      </c>
      <c r="B2" s="49"/>
      <c r="C2" s="49"/>
      <c r="D2" s="49"/>
      <c r="E2" s="49"/>
      <c r="F2" s="49"/>
      <c r="G2" s="49"/>
      <c r="H2" s="49"/>
      <c r="I2" s="49"/>
      <c r="J2" s="49"/>
      <c r="K2" s="49"/>
      <c r="L2" s="49"/>
      <c r="M2" s="49"/>
      <c r="N2" s="49"/>
      <c r="O2" s="49"/>
      <c r="P2" s="49"/>
      <c r="Q2" s="49"/>
      <c r="R2" s="49"/>
      <c r="S2" s="49"/>
    </row>
    <row r="3" spans="1:19" x14ac:dyDescent="0.25">
      <c r="K3" s="15"/>
      <c r="L3" s="16"/>
      <c r="M3" s="16"/>
      <c r="N3" s="16"/>
      <c r="O3" s="16"/>
      <c r="P3" s="16"/>
    </row>
    <row r="4" spans="1:19" ht="40.5" customHeight="1" x14ac:dyDescent="0.25">
      <c r="A4" s="57" t="s">
        <v>7</v>
      </c>
      <c r="B4" s="55" t="s">
        <v>4</v>
      </c>
      <c r="C4" s="60"/>
      <c r="D4" s="60"/>
      <c r="E4" s="60"/>
      <c r="F4" s="60"/>
      <c r="G4" s="60"/>
      <c r="H4" s="60"/>
      <c r="I4" s="60"/>
      <c r="J4" s="60"/>
      <c r="K4" s="60"/>
      <c r="L4" s="60"/>
      <c r="M4" s="60"/>
      <c r="N4" s="60"/>
      <c r="O4" s="60"/>
      <c r="P4" s="60"/>
      <c r="Q4" s="60"/>
      <c r="R4" s="60"/>
      <c r="S4" s="61"/>
    </row>
    <row r="5" spans="1:19" ht="32.25" customHeight="1" x14ac:dyDescent="0.25">
      <c r="A5" s="58"/>
      <c r="B5" s="55">
        <v>2014</v>
      </c>
      <c r="C5" s="63"/>
      <c r="D5" s="63"/>
      <c r="E5" s="63"/>
      <c r="F5" s="63"/>
      <c r="G5" s="56"/>
      <c r="H5" s="64">
        <v>2015</v>
      </c>
      <c r="I5" s="65"/>
      <c r="J5" s="65"/>
      <c r="K5" s="65"/>
      <c r="L5" s="65"/>
      <c r="M5" s="66"/>
      <c r="N5" s="67">
        <v>2016</v>
      </c>
      <c r="O5" s="67"/>
      <c r="P5" s="67"/>
      <c r="Q5" s="67"/>
      <c r="R5" s="67"/>
      <c r="S5" s="67"/>
    </row>
    <row r="6" spans="1:19" ht="33.75" customHeight="1" x14ac:dyDescent="0.25">
      <c r="A6" s="59"/>
      <c r="B6" s="55" t="s">
        <v>2</v>
      </c>
      <c r="C6" s="56"/>
      <c r="D6" s="55" t="s">
        <v>1</v>
      </c>
      <c r="E6" s="56"/>
      <c r="F6" s="55" t="s">
        <v>0</v>
      </c>
      <c r="G6" s="56"/>
      <c r="H6" s="55" t="s">
        <v>2</v>
      </c>
      <c r="I6" s="56"/>
      <c r="J6" s="55" t="s">
        <v>1</v>
      </c>
      <c r="K6" s="56"/>
      <c r="L6" s="55" t="s">
        <v>0</v>
      </c>
      <c r="M6" s="56"/>
      <c r="N6" s="55" t="s">
        <v>2</v>
      </c>
      <c r="O6" s="56"/>
      <c r="P6" s="55" t="s">
        <v>1</v>
      </c>
      <c r="Q6" s="56"/>
      <c r="R6" s="55" t="s">
        <v>0</v>
      </c>
      <c r="S6" s="56"/>
    </row>
    <row r="7" spans="1:19" ht="33" customHeight="1" x14ac:dyDescent="0.25">
      <c r="A7" s="1"/>
      <c r="B7" s="3" t="s">
        <v>5</v>
      </c>
      <c r="C7" s="3" t="s">
        <v>6</v>
      </c>
      <c r="D7" s="3" t="s">
        <v>5</v>
      </c>
      <c r="E7" s="3" t="s">
        <v>6</v>
      </c>
      <c r="F7" s="3" t="s">
        <v>5</v>
      </c>
      <c r="G7" s="3" t="s">
        <v>6</v>
      </c>
      <c r="H7" s="3" t="s">
        <v>5</v>
      </c>
      <c r="I7" s="3" t="s">
        <v>6</v>
      </c>
      <c r="J7" s="3" t="s">
        <v>5</v>
      </c>
      <c r="K7" s="3" t="s">
        <v>6</v>
      </c>
      <c r="L7" s="3" t="s">
        <v>5</v>
      </c>
      <c r="M7" s="3" t="s">
        <v>6</v>
      </c>
      <c r="N7" s="3" t="s">
        <v>5</v>
      </c>
      <c r="O7" s="3" t="s">
        <v>6</v>
      </c>
      <c r="P7" s="3" t="s">
        <v>5</v>
      </c>
      <c r="Q7" s="3" t="s">
        <v>6</v>
      </c>
      <c r="R7" s="3" t="s">
        <v>5</v>
      </c>
      <c r="S7" s="3" t="s">
        <v>6</v>
      </c>
    </row>
    <row r="8" spans="1:19" ht="39.75" customHeight="1" x14ac:dyDescent="0.25">
      <c r="A8" s="11" t="s">
        <v>50</v>
      </c>
      <c r="B8" s="13"/>
      <c r="C8" s="13"/>
      <c r="D8" s="13"/>
      <c r="E8" s="13"/>
      <c r="F8" s="13"/>
      <c r="G8" s="13"/>
      <c r="H8" s="13"/>
      <c r="I8" s="13"/>
      <c r="J8" s="13"/>
      <c r="K8" s="13"/>
      <c r="L8" s="13"/>
      <c r="M8" s="13"/>
      <c r="N8" s="13"/>
      <c r="O8" s="13"/>
      <c r="P8" s="13"/>
      <c r="Q8" s="13"/>
      <c r="R8" s="13"/>
      <c r="S8" s="13"/>
    </row>
    <row r="9" spans="1:19" ht="44.1" customHeight="1" x14ac:dyDescent="0.25">
      <c r="A9" s="10" t="s">
        <v>30</v>
      </c>
      <c r="B9" s="13">
        <v>53</v>
      </c>
      <c r="C9" s="13">
        <v>49</v>
      </c>
      <c r="D9" s="13"/>
      <c r="E9" s="13"/>
      <c r="F9" s="13"/>
      <c r="G9" s="13"/>
      <c r="H9" s="13">
        <v>52</v>
      </c>
      <c r="I9" s="13">
        <v>52</v>
      </c>
      <c r="J9" s="13"/>
      <c r="K9" s="13"/>
      <c r="L9" s="13"/>
      <c r="M9" s="13"/>
      <c r="N9" s="13">
        <v>46</v>
      </c>
      <c r="O9" s="13">
        <v>44</v>
      </c>
      <c r="P9" s="13"/>
      <c r="Q9" s="13"/>
      <c r="R9" s="13"/>
      <c r="S9" s="13"/>
    </row>
    <row r="10" spans="1:19" ht="44.1" customHeight="1" x14ac:dyDescent="0.25">
      <c r="A10" s="10" t="s">
        <v>31</v>
      </c>
      <c r="B10" s="13">
        <v>37</v>
      </c>
      <c r="C10" s="13">
        <v>35</v>
      </c>
      <c r="D10" s="13"/>
      <c r="E10" s="13"/>
      <c r="F10" s="13"/>
      <c r="G10" s="13"/>
      <c r="H10" s="13">
        <v>33</v>
      </c>
      <c r="I10" s="13">
        <v>33</v>
      </c>
      <c r="J10" s="13"/>
      <c r="K10" s="13"/>
      <c r="L10" s="13"/>
      <c r="M10" s="13"/>
      <c r="N10" s="13">
        <v>35</v>
      </c>
      <c r="O10" s="13">
        <v>33</v>
      </c>
      <c r="P10" s="13"/>
      <c r="Q10" s="13"/>
      <c r="R10" s="13"/>
      <c r="S10" s="13"/>
    </row>
    <row r="11" spans="1:19" ht="44.1" customHeight="1" x14ac:dyDescent="0.25">
      <c r="A11" s="10" t="s">
        <v>32</v>
      </c>
      <c r="B11" s="13">
        <v>35</v>
      </c>
      <c r="C11" s="13">
        <v>29</v>
      </c>
      <c r="D11" s="13"/>
      <c r="E11" s="13"/>
      <c r="F11" s="13"/>
      <c r="G11" s="13"/>
      <c r="H11" s="13">
        <v>29</v>
      </c>
      <c r="I11" s="13">
        <v>28</v>
      </c>
      <c r="J11" s="13"/>
      <c r="K11" s="13"/>
      <c r="L11" s="13"/>
      <c r="M11" s="13"/>
      <c r="N11" s="13">
        <v>36</v>
      </c>
      <c r="O11" s="13">
        <v>33</v>
      </c>
      <c r="P11" s="13"/>
      <c r="Q11" s="13"/>
      <c r="R11" s="13"/>
      <c r="S11" s="13"/>
    </row>
    <row r="12" spans="1:19" ht="44.1" customHeight="1" x14ac:dyDescent="0.25">
      <c r="A12" s="18" t="s">
        <v>33</v>
      </c>
      <c r="B12" s="13">
        <v>35</v>
      </c>
      <c r="C12" s="13">
        <v>33</v>
      </c>
      <c r="D12" s="13"/>
      <c r="E12" s="13"/>
      <c r="F12" s="13"/>
      <c r="G12" s="13"/>
      <c r="H12" s="13">
        <v>34</v>
      </c>
      <c r="I12" s="13">
        <v>33</v>
      </c>
      <c r="J12" s="13"/>
      <c r="K12" s="13"/>
      <c r="L12" s="13"/>
      <c r="M12" s="13"/>
      <c r="N12" s="13">
        <v>35</v>
      </c>
      <c r="O12" s="13">
        <v>34</v>
      </c>
      <c r="P12" s="13"/>
      <c r="Q12" s="13"/>
      <c r="R12" s="13"/>
      <c r="S12" s="13"/>
    </row>
    <row r="13" spans="1:19" ht="44.1" customHeight="1" x14ac:dyDescent="0.25">
      <c r="A13" s="18" t="s">
        <v>34</v>
      </c>
      <c r="B13" s="13">
        <v>14</v>
      </c>
      <c r="C13" s="13">
        <v>14</v>
      </c>
      <c r="D13" s="13"/>
      <c r="E13" s="13"/>
      <c r="F13" s="13"/>
      <c r="G13" s="13"/>
      <c r="H13" s="13">
        <v>14</v>
      </c>
      <c r="I13" s="13">
        <v>14</v>
      </c>
      <c r="J13" s="13"/>
      <c r="K13" s="13"/>
      <c r="L13" s="13"/>
      <c r="M13" s="13"/>
      <c r="N13" s="13">
        <v>16</v>
      </c>
      <c r="O13" s="13">
        <v>14</v>
      </c>
      <c r="P13" s="13"/>
      <c r="Q13" s="13"/>
      <c r="R13" s="13"/>
      <c r="S13" s="13"/>
    </row>
    <row r="14" spans="1:19" ht="44.1" customHeight="1" x14ac:dyDescent="0.25">
      <c r="A14" s="18" t="s">
        <v>35</v>
      </c>
      <c r="B14" s="13">
        <v>19</v>
      </c>
      <c r="C14" s="13">
        <v>10</v>
      </c>
      <c r="D14" s="13"/>
      <c r="E14" s="13"/>
      <c r="F14" s="13"/>
      <c r="G14" s="13"/>
      <c r="H14" s="13">
        <v>13</v>
      </c>
      <c r="I14" s="13">
        <v>11</v>
      </c>
      <c r="J14" s="13"/>
      <c r="K14" s="13"/>
      <c r="L14" s="13"/>
      <c r="M14" s="13"/>
      <c r="N14" s="13">
        <v>15</v>
      </c>
      <c r="O14" s="13">
        <v>11</v>
      </c>
      <c r="P14" s="13"/>
      <c r="Q14" s="13"/>
      <c r="R14" s="13"/>
      <c r="S14" s="13"/>
    </row>
    <row r="15" spans="1:19" ht="44.1" customHeight="1" x14ac:dyDescent="0.25">
      <c r="A15" s="20" t="s">
        <v>51</v>
      </c>
      <c r="B15" s="13"/>
      <c r="C15" s="13"/>
      <c r="D15" s="13"/>
      <c r="E15" s="13"/>
      <c r="F15" s="13"/>
      <c r="G15" s="13"/>
      <c r="H15" s="13"/>
      <c r="I15" s="13"/>
      <c r="J15" s="13"/>
      <c r="K15" s="13"/>
      <c r="L15" s="13"/>
      <c r="M15" s="13"/>
      <c r="N15" s="13"/>
      <c r="O15" s="13"/>
      <c r="P15" s="13"/>
      <c r="Q15" s="13"/>
      <c r="R15" s="13"/>
      <c r="S15" s="13"/>
    </row>
    <row r="16" spans="1:19" ht="44.1" customHeight="1" x14ac:dyDescent="0.25">
      <c r="A16" s="18" t="s">
        <v>53</v>
      </c>
      <c r="B16" s="13"/>
      <c r="C16" s="13"/>
      <c r="D16" s="13">
        <v>53</v>
      </c>
      <c r="E16" s="13">
        <v>49</v>
      </c>
      <c r="F16" s="13"/>
      <c r="G16" s="13"/>
      <c r="H16" s="13"/>
      <c r="I16" s="13"/>
      <c r="J16" s="13">
        <v>52</v>
      </c>
      <c r="K16" s="13">
        <v>52</v>
      </c>
      <c r="L16" s="13"/>
      <c r="M16" s="13"/>
      <c r="N16" s="13"/>
      <c r="O16" s="13"/>
      <c r="P16" s="13">
        <v>46</v>
      </c>
      <c r="Q16" s="13">
        <v>44</v>
      </c>
      <c r="R16" s="13"/>
      <c r="S16" s="13"/>
    </row>
    <row r="17" spans="1:19" ht="44.1" customHeight="1" x14ac:dyDescent="0.25">
      <c r="A17" s="18" t="s">
        <v>57</v>
      </c>
      <c r="B17" s="13"/>
      <c r="C17" s="13"/>
      <c r="D17" s="13">
        <v>53</v>
      </c>
      <c r="E17" s="13">
        <v>49</v>
      </c>
      <c r="F17" s="13"/>
      <c r="G17" s="13"/>
      <c r="H17" s="13"/>
      <c r="I17" s="13"/>
      <c r="J17" s="13">
        <v>52</v>
      </c>
      <c r="K17" s="13">
        <v>52</v>
      </c>
      <c r="L17" s="13"/>
      <c r="M17" s="13"/>
      <c r="N17" s="13"/>
      <c r="O17" s="13"/>
      <c r="P17" s="13">
        <v>46</v>
      </c>
      <c r="Q17" s="13">
        <v>44</v>
      </c>
      <c r="R17" s="13"/>
      <c r="S17" s="13"/>
    </row>
    <row r="18" spans="1:19" ht="44.1" customHeight="1" x14ac:dyDescent="0.25">
      <c r="A18" s="18" t="s">
        <v>55</v>
      </c>
      <c r="B18" s="13"/>
      <c r="C18" s="13"/>
      <c r="D18" s="13">
        <v>35</v>
      </c>
      <c r="E18" s="13">
        <v>29</v>
      </c>
      <c r="F18" s="13"/>
      <c r="G18" s="13"/>
      <c r="H18" s="13"/>
      <c r="I18" s="13"/>
      <c r="J18" s="13">
        <v>29</v>
      </c>
      <c r="K18" s="13">
        <v>28</v>
      </c>
      <c r="L18" s="13"/>
      <c r="M18" s="13"/>
      <c r="N18" s="13"/>
      <c r="O18" s="13"/>
      <c r="P18" s="13">
        <v>36</v>
      </c>
      <c r="Q18" s="13">
        <v>33</v>
      </c>
      <c r="R18" s="13"/>
      <c r="S18" s="13"/>
    </row>
    <row r="19" spans="1:19" ht="44.1" customHeight="1" x14ac:dyDescent="0.25">
      <c r="A19" s="18" t="s">
        <v>56</v>
      </c>
      <c r="B19" s="13"/>
      <c r="C19" s="13"/>
      <c r="D19" s="13">
        <v>35</v>
      </c>
      <c r="E19" s="13">
        <v>33</v>
      </c>
      <c r="F19" s="13"/>
      <c r="G19" s="13"/>
      <c r="H19" s="13"/>
      <c r="I19" s="13"/>
      <c r="J19" s="13">
        <v>34</v>
      </c>
      <c r="K19" s="13">
        <v>33</v>
      </c>
      <c r="L19" s="13"/>
      <c r="M19" s="13"/>
      <c r="N19" s="13"/>
      <c r="O19" s="13"/>
      <c r="P19" s="13">
        <v>35</v>
      </c>
      <c r="Q19" s="13">
        <v>34</v>
      </c>
      <c r="R19" s="13"/>
      <c r="S19" s="13"/>
    </row>
    <row r="20" spans="1:19" ht="44.1" customHeight="1" x14ac:dyDescent="0.25">
      <c r="A20" s="18" t="s">
        <v>54</v>
      </c>
      <c r="B20" s="13"/>
      <c r="C20" s="13"/>
      <c r="D20" s="13">
        <v>35</v>
      </c>
      <c r="E20" s="13">
        <v>33</v>
      </c>
      <c r="F20" s="13"/>
      <c r="G20" s="13"/>
      <c r="H20" s="13"/>
      <c r="I20" s="13"/>
      <c r="J20" s="13">
        <v>34</v>
      </c>
      <c r="K20" s="13">
        <v>33</v>
      </c>
      <c r="L20" s="13"/>
      <c r="M20" s="13"/>
      <c r="N20" s="13"/>
      <c r="O20" s="13"/>
      <c r="P20" s="13">
        <v>35</v>
      </c>
      <c r="Q20" s="13">
        <v>34</v>
      </c>
      <c r="R20" s="13"/>
      <c r="S20" s="13"/>
    </row>
    <row r="21" spans="1:19" ht="44.1" customHeight="1" x14ac:dyDescent="0.25">
      <c r="A21" s="18" t="s">
        <v>34</v>
      </c>
      <c r="B21" s="13"/>
      <c r="C21" s="13"/>
      <c r="D21" s="13">
        <v>14</v>
      </c>
      <c r="E21" s="13">
        <v>14</v>
      </c>
      <c r="F21" s="13"/>
      <c r="G21" s="13"/>
      <c r="H21" s="13"/>
      <c r="I21" s="13"/>
      <c r="J21" s="13">
        <v>14</v>
      </c>
      <c r="K21" s="13">
        <v>14</v>
      </c>
      <c r="L21" s="13"/>
      <c r="M21" s="13"/>
      <c r="N21" s="13"/>
      <c r="O21" s="13"/>
      <c r="P21" s="13">
        <v>16</v>
      </c>
      <c r="Q21" s="13">
        <v>14</v>
      </c>
      <c r="R21" s="13"/>
      <c r="S21" s="13"/>
    </row>
    <row r="22" spans="1:19" ht="44.1" customHeight="1" x14ac:dyDescent="0.25">
      <c r="A22" s="18" t="s">
        <v>58</v>
      </c>
      <c r="B22" s="13"/>
      <c r="C22" s="13"/>
      <c r="D22" s="13">
        <v>19</v>
      </c>
      <c r="E22" s="13">
        <v>10</v>
      </c>
      <c r="F22" s="13"/>
      <c r="G22" s="13"/>
      <c r="H22" s="13"/>
      <c r="I22" s="13"/>
      <c r="J22" s="13">
        <v>13</v>
      </c>
      <c r="K22" s="13">
        <v>11</v>
      </c>
      <c r="L22" s="13"/>
      <c r="M22" s="13"/>
      <c r="N22" s="13"/>
      <c r="O22" s="13"/>
      <c r="P22" s="13">
        <v>15</v>
      </c>
      <c r="Q22" s="13">
        <v>11</v>
      </c>
      <c r="R22" s="13"/>
      <c r="S22" s="13"/>
    </row>
    <row r="23" spans="1:19" ht="44.1" customHeight="1" x14ac:dyDescent="0.25">
      <c r="A23" s="18" t="s">
        <v>71</v>
      </c>
      <c r="B23" s="13"/>
      <c r="C23" s="13"/>
      <c r="D23" s="13">
        <v>37</v>
      </c>
      <c r="E23" s="13">
        <v>35</v>
      </c>
      <c r="F23" s="13"/>
      <c r="G23" s="13"/>
      <c r="H23" s="13"/>
      <c r="I23" s="13"/>
      <c r="J23" s="13">
        <v>33</v>
      </c>
      <c r="K23" s="13">
        <v>33</v>
      </c>
      <c r="L23" s="13"/>
      <c r="M23" s="13"/>
      <c r="N23" s="13"/>
      <c r="O23" s="13"/>
      <c r="P23" s="13">
        <v>35</v>
      </c>
      <c r="Q23" s="13">
        <v>33</v>
      </c>
      <c r="R23" s="13"/>
      <c r="S23" s="13"/>
    </row>
    <row r="24" spans="1:19" ht="44.1" customHeight="1" x14ac:dyDescent="0.25">
      <c r="A24" s="19" t="s">
        <v>52</v>
      </c>
      <c r="B24" s="1"/>
      <c r="C24" s="1"/>
      <c r="D24" s="1"/>
      <c r="E24" s="1"/>
      <c r="F24" s="1"/>
      <c r="G24" s="1"/>
      <c r="H24" s="1"/>
      <c r="I24" s="1"/>
      <c r="J24" s="1"/>
      <c r="K24" s="1"/>
      <c r="L24" s="1"/>
      <c r="M24" s="1"/>
      <c r="N24" s="1"/>
      <c r="O24" s="1"/>
      <c r="P24" s="1"/>
      <c r="Q24" s="1"/>
      <c r="R24" s="1"/>
      <c r="S24" s="1"/>
    </row>
    <row r="25" spans="1:19" ht="44.1" customHeight="1" x14ac:dyDescent="0.25">
      <c r="A25" s="18" t="s">
        <v>36</v>
      </c>
      <c r="B25" s="1"/>
      <c r="C25" s="1"/>
      <c r="D25" s="1"/>
      <c r="E25" s="1"/>
      <c r="F25" s="1"/>
      <c r="G25" s="1"/>
      <c r="H25" s="13">
        <v>52</v>
      </c>
      <c r="I25" s="13">
        <v>52</v>
      </c>
      <c r="J25" s="13"/>
      <c r="K25" s="13"/>
      <c r="L25" s="1"/>
      <c r="M25" s="1"/>
      <c r="N25" s="13">
        <v>46</v>
      </c>
      <c r="O25" s="13">
        <v>44</v>
      </c>
      <c r="P25" s="13"/>
      <c r="Q25" s="13"/>
      <c r="R25" s="1"/>
      <c r="S25" s="1"/>
    </row>
    <row r="26" spans="1:19" ht="44.1" customHeight="1" x14ac:dyDescent="0.25">
      <c r="A26" s="18" t="s">
        <v>37</v>
      </c>
      <c r="B26" s="1"/>
      <c r="C26" s="1"/>
      <c r="D26" s="1"/>
      <c r="E26" s="1"/>
      <c r="F26" s="1"/>
      <c r="G26" s="1"/>
      <c r="H26" s="13">
        <v>52</v>
      </c>
      <c r="I26" s="13">
        <v>52</v>
      </c>
      <c r="J26" s="13"/>
      <c r="K26" s="13"/>
      <c r="L26" s="1"/>
      <c r="M26" s="1"/>
      <c r="N26" s="13">
        <v>46</v>
      </c>
      <c r="O26" s="13">
        <v>44</v>
      </c>
      <c r="P26" s="13"/>
      <c r="Q26" s="13"/>
      <c r="R26" s="1"/>
      <c r="S26" s="1"/>
    </row>
    <row r="27" spans="1:19" ht="44.1" customHeight="1" x14ac:dyDescent="0.25">
      <c r="A27" s="18" t="s">
        <v>38</v>
      </c>
      <c r="B27" s="1"/>
      <c r="C27" s="1"/>
      <c r="D27" s="1"/>
      <c r="E27" s="1"/>
      <c r="F27" s="1"/>
      <c r="G27" s="1"/>
      <c r="H27" s="13">
        <v>52</v>
      </c>
      <c r="I27" s="13">
        <v>52</v>
      </c>
      <c r="J27" s="13"/>
      <c r="K27" s="13"/>
      <c r="L27" s="1"/>
      <c r="M27" s="1"/>
      <c r="N27" s="13">
        <v>46</v>
      </c>
      <c r="O27" s="13">
        <v>44</v>
      </c>
      <c r="P27" s="13"/>
      <c r="Q27" s="13"/>
      <c r="R27" s="1"/>
      <c r="S27" s="1"/>
    </row>
    <row r="28" spans="1:19" ht="44.1" customHeight="1" x14ac:dyDescent="0.25">
      <c r="A28" s="18" t="s">
        <v>39</v>
      </c>
      <c r="B28" s="1"/>
      <c r="C28" s="1"/>
      <c r="D28" s="1"/>
      <c r="E28" s="1"/>
      <c r="F28" s="1"/>
      <c r="G28" s="1"/>
      <c r="H28" s="13">
        <v>14</v>
      </c>
      <c r="I28" s="13">
        <v>14</v>
      </c>
      <c r="J28" s="13"/>
      <c r="K28" s="13"/>
      <c r="L28" s="1"/>
      <c r="M28" s="1"/>
      <c r="N28" s="13">
        <v>16</v>
      </c>
      <c r="O28" s="13">
        <v>14</v>
      </c>
      <c r="P28" s="13"/>
      <c r="Q28" s="13"/>
      <c r="R28" s="1"/>
      <c r="S28" s="1"/>
    </row>
    <row r="29" spans="1:19" ht="44.1" customHeight="1" x14ac:dyDescent="0.25">
      <c r="A29" s="18" t="s">
        <v>40</v>
      </c>
      <c r="B29" s="1"/>
      <c r="C29" s="1"/>
      <c r="D29" s="1"/>
      <c r="E29" s="1"/>
      <c r="F29" s="1"/>
      <c r="G29" s="1"/>
      <c r="H29" s="13">
        <v>33</v>
      </c>
      <c r="I29" s="13">
        <v>33</v>
      </c>
      <c r="J29" s="13"/>
      <c r="K29" s="13"/>
      <c r="L29" s="1"/>
      <c r="M29" s="1"/>
      <c r="N29" s="13">
        <v>35</v>
      </c>
      <c r="O29" s="13">
        <v>33</v>
      </c>
      <c r="P29" s="13"/>
      <c r="Q29" s="13"/>
      <c r="R29" s="1"/>
      <c r="S29" s="1"/>
    </row>
    <row r="30" spans="1:19" ht="44.1" customHeight="1" x14ac:dyDescent="0.25">
      <c r="A30" s="18" t="s">
        <v>41</v>
      </c>
      <c r="B30" s="1"/>
      <c r="C30" s="1"/>
      <c r="D30" s="1"/>
      <c r="E30" s="1"/>
      <c r="F30" s="1"/>
      <c r="G30" s="1"/>
      <c r="H30" s="13">
        <v>33</v>
      </c>
      <c r="I30" s="13">
        <v>33</v>
      </c>
      <c r="J30" s="13"/>
      <c r="K30" s="13"/>
      <c r="L30" s="1"/>
      <c r="M30" s="1"/>
      <c r="N30" s="13">
        <v>35</v>
      </c>
      <c r="O30" s="13">
        <v>33</v>
      </c>
      <c r="P30" s="13"/>
      <c r="Q30" s="13"/>
      <c r="R30" s="1"/>
      <c r="S30" s="1"/>
    </row>
    <row r="31" spans="1:19" ht="44.1" customHeight="1" x14ac:dyDescent="0.25">
      <c r="A31" s="18" t="s">
        <v>42</v>
      </c>
      <c r="B31" s="1"/>
      <c r="C31" s="1"/>
      <c r="D31" s="1"/>
      <c r="E31" s="1"/>
      <c r="F31" s="1"/>
      <c r="G31" s="1"/>
      <c r="H31" s="13">
        <v>29</v>
      </c>
      <c r="I31" s="13">
        <v>28</v>
      </c>
      <c r="J31" s="13"/>
      <c r="K31" s="13"/>
      <c r="L31" s="1"/>
      <c r="M31" s="1"/>
      <c r="N31" s="13">
        <v>36</v>
      </c>
      <c r="O31" s="13">
        <v>33</v>
      </c>
      <c r="P31" s="13"/>
      <c r="Q31" s="13"/>
      <c r="R31" s="1"/>
      <c r="S31" s="1"/>
    </row>
    <row r="32" spans="1:19" ht="44.1" customHeight="1" x14ac:dyDescent="0.25">
      <c r="A32" s="18" t="s">
        <v>43</v>
      </c>
      <c r="B32" s="1"/>
      <c r="C32" s="1"/>
      <c r="D32" s="1"/>
      <c r="E32" s="1"/>
      <c r="F32" s="1"/>
      <c r="G32" s="1"/>
      <c r="H32" s="13">
        <v>34</v>
      </c>
      <c r="I32" s="13">
        <v>33</v>
      </c>
      <c r="J32" s="13"/>
      <c r="K32" s="13"/>
      <c r="L32" s="1"/>
      <c r="M32" s="1"/>
      <c r="N32" s="13">
        <v>35</v>
      </c>
      <c r="O32" s="13">
        <v>34</v>
      </c>
      <c r="P32" s="13"/>
      <c r="Q32" s="13"/>
      <c r="R32" s="1"/>
      <c r="S32" s="1"/>
    </row>
    <row r="33" spans="1:21" ht="44.1" customHeight="1" x14ac:dyDescent="0.25">
      <c r="A33" s="18" t="s">
        <v>44</v>
      </c>
      <c r="B33" s="1"/>
      <c r="C33" s="1"/>
      <c r="D33" s="1"/>
      <c r="E33" s="1"/>
      <c r="F33" s="1"/>
      <c r="G33" s="1"/>
      <c r="H33" s="13">
        <v>13</v>
      </c>
      <c r="I33" s="13">
        <v>11</v>
      </c>
      <c r="J33" s="13"/>
      <c r="K33" s="13"/>
      <c r="L33" s="1"/>
      <c r="M33" s="1"/>
      <c r="N33" s="13">
        <v>15</v>
      </c>
      <c r="O33" s="13">
        <v>11</v>
      </c>
      <c r="P33" s="13"/>
      <c r="Q33" s="13"/>
      <c r="R33" s="1"/>
      <c r="S33" s="1"/>
    </row>
    <row r="34" spans="1:21" ht="44.1" customHeight="1" x14ac:dyDescent="0.25">
      <c r="A34" s="18" t="s">
        <v>45</v>
      </c>
      <c r="B34" s="1"/>
      <c r="C34" s="1"/>
      <c r="D34" s="1"/>
      <c r="E34" s="1"/>
      <c r="F34" s="1"/>
      <c r="G34" s="1"/>
      <c r="H34" s="13">
        <v>13</v>
      </c>
      <c r="I34" s="13">
        <v>11</v>
      </c>
      <c r="J34" s="13"/>
      <c r="K34" s="13"/>
      <c r="L34" s="1"/>
      <c r="M34" s="1"/>
      <c r="N34" s="13">
        <v>15</v>
      </c>
      <c r="O34" s="13">
        <v>11</v>
      </c>
      <c r="P34" s="13"/>
      <c r="Q34" s="13"/>
      <c r="R34" s="1"/>
      <c r="S34" s="1"/>
    </row>
    <row r="35" spans="1:21" ht="44.1" customHeight="1" x14ac:dyDescent="0.25">
      <c r="A35" s="18" t="s">
        <v>46</v>
      </c>
      <c r="B35" s="1"/>
      <c r="C35" s="1"/>
      <c r="D35" s="1"/>
      <c r="E35" s="1"/>
      <c r="F35" s="1"/>
      <c r="G35" s="1"/>
      <c r="H35" s="13">
        <v>12</v>
      </c>
      <c r="I35" s="13">
        <v>12</v>
      </c>
      <c r="J35" s="13"/>
      <c r="K35" s="13"/>
      <c r="L35" s="1"/>
      <c r="M35" s="1"/>
      <c r="N35" s="13">
        <v>14</v>
      </c>
      <c r="O35" s="13">
        <v>14</v>
      </c>
      <c r="P35" s="13"/>
      <c r="Q35" s="13"/>
      <c r="R35" s="13"/>
      <c r="S35" s="13"/>
    </row>
    <row r="36" spans="1:21" ht="44.1" customHeight="1" x14ac:dyDescent="0.25">
      <c r="A36" s="18" t="s">
        <v>47</v>
      </c>
      <c r="B36" s="1"/>
      <c r="C36" s="1"/>
      <c r="D36" s="1"/>
      <c r="E36" s="1"/>
      <c r="F36" s="1"/>
      <c r="G36" s="1"/>
      <c r="H36" s="13">
        <v>12</v>
      </c>
      <c r="I36" s="13">
        <v>12</v>
      </c>
      <c r="J36" s="13"/>
      <c r="K36" s="13"/>
      <c r="L36" s="1"/>
      <c r="M36" s="1"/>
      <c r="N36" s="13">
        <v>14</v>
      </c>
      <c r="O36" s="13">
        <v>14</v>
      </c>
      <c r="P36" s="13"/>
      <c r="Q36" s="13"/>
      <c r="R36" s="13"/>
      <c r="S36" s="13"/>
    </row>
    <row r="37" spans="1:21" ht="44.1" customHeight="1" x14ac:dyDescent="0.25">
      <c r="A37" s="18" t="s">
        <v>48</v>
      </c>
      <c r="B37" s="1"/>
      <c r="C37" s="1"/>
      <c r="D37" s="1"/>
      <c r="E37" s="1"/>
      <c r="F37" s="1"/>
      <c r="G37" s="1"/>
      <c r="H37" s="13">
        <v>12</v>
      </c>
      <c r="I37" s="13">
        <v>12</v>
      </c>
      <c r="J37" s="13"/>
      <c r="K37" s="13"/>
      <c r="L37" s="1"/>
      <c r="M37" s="1"/>
      <c r="N37" s="13">
        <v>14</v>
      </c>
      <c r="O37" s="13">
        <v>14</v>
      </c>
      <c r="P37" s="13"/>
      <c r="Q37" s="13"/>
      <c r="R37" s="13"/>
      <c r="S37" s="13"/>
    </row>
    <row r="39" spans="1:21" ht="24.75" customHeight="1" x14ac:dyDescent="0.25">
      <c r="A39" s="17" t="s">
        <v>70</v>
      </c>
    </row>
    <row r="40" spans="1:21" ht="24" customHeight="1" x14ac:dyDescent="0.25">
      <c r="A40" s="62" t="s">
        <v>69</v>
      </c>
      <c r="B40" s="62"/>
      <c r="C40" s="62"/>
      <c r="D40" s="62"/>
      <c r="E40" s="62"/>
      <c r="F40" s="62"/>
      <c r="G40" s="62"/>
      <c r="H40" s="62"/>
      <c r="I40" s="62"/>
      <c r="J40" s="62"/>
      <c r="K40" s="62"/>
      <c r="L40" s="62"/>
      <c r="M40" s="62"/>
      <c r="N40" s="62"/>
      <c r="O40" s="62"/>
      <c r="P40" s="62"/>
      <c r="Q40" s="62"/>
      <c r="R40" s="62"/>
      <c r="S40" s="62"/>
    </row>
    <row r="41" spans="1:21" ht="42.75" customHeight="1" x14ac:dyDescent="0.25">
      <c r="A41" s="62" t="s">
        <v>68</v>
      </c>
      <c r="B41" s="62"/>
      <c r="C41" s="62"/>
      <c r="D41" s="62"/>
      <c r="E41" s="62"/>
      <c r="F41" s="62"/>
      <c r="G41" s="62"/>
      <c r="H41" s="62"/>
      <c r="I41" s="62"/>
      <c r="J41" s="62"/>
      <c r="K41" s="62"/>
      <c r="L41" s="62"/>
      <c r="M41" s="62"/>
      <c r="N41" s="62"/>
      <c r="O41" s="62"/>
      <c r="P41" s="62"/>
      <c r="Q41" s="62"/>
      <c r="R41" s="62"/>
      <c r="S41" s="62"/>
    </row>
    <row r="42" spans="1:21" ht="23.25" customHeight="1" x14ac:dyDescent="0.25">
      <c r="A42" s="62" t="s">
        <v>67</v>
      </c>
      <c r="B42" s="62"/>
      <c r="C42" s="62"/>
      <c r="D42" s="62"/>
      <c r="E42" s="62"/>
      <c r="F42" s="62"/>
      <c r="G42" s="62"/>
      <c r="H42" s="62"/>
      <c r="I42" s="62"/>
      <c r="J42" s="62"/>
      <c r="K42" s="62"/>
      <c r="L42" s="62"/>
      <c r="M42" s="62"/>
      <c r="N42" s="62"/>
      <c r="O42" s="62"/>
      <c r="P42" s="62"/>
      <c r="Q42" s="62"/>
      <c r="R42" s="62"/>
      <c r="S42" s="62"/>
    </row>
    <row r="43" spans="1:21" ht="15.75" x14ac:dyDescent="0.25">
      <c r="L43" s="47" t="s">
        <v>83</v>
      </c>
      <c r="M43" s="47"/>
      <c r="N43" s="47"/>
      <c r="O43" s="47"/>
      <c r="P43" s="47"/>
      <c r="Q43" s="47"/>
      <c r="R43" s="47"/>
      <c r="S43" s="47"/>
      <c r="T43" s="40"/>
      <c r="U43" s="40"/>
    </row>
    <row r="44" spans="1:21" ht="18.75" customHeight="1" x14ac:dyDescent="0.25">
      <c r="L44" s="48" t="s">
        <v>78</v>
      </c>
      <c r="M44" s="48"/>
      <c r="N44" s="48"/>
      <c r="O44" s="48"/>
      <c r="P44" s="48"/>
      <c r="Q44" s="48"/>
      <c r="R44" s="48"/>
      <c r="S44" s="48"/>
      <c r="T44" s="41"/>
      <c r="U44" s="41"/>
    </row>
  </sheetData>
  <mergeCells count="20">
    <mergeCell ref="L43:S43"/>
    <mergeCell ref="L44:S44"/>
    <mergeCell ref="A42:S42"/>
    <mergeCell ref="L6:M6"/>
    <mergeCell ref="B5:G5"/>
    <mergeCell ref="H5:M5"/>
    <mergeCell ref="N5:S5"/>
    <mergeCell ref="D6:E6"/>
    <mergeCell ref="A41:S41"/>
    <mergeCell ref="A40:S40"/>
    <mergeCell ref="A2:S2"/>
    <mergeCell ref="F6:G6"/>
    <mergeCell ref="H6:I6"/>
    <mergeCell ref="J6:K6"/>
    <mergeCell ref="N6:O6"/>
    <mergeCell ref="P6:Q6"/>
    <mergeCell ref="R6:S6"/>
    <mergeCell ref="A4:A6"/>
    <mergeCell ref="B4:S4"/>
    <mergeCell ref="B6:C6"/>
  </mergeCells>
  <pageMargins left="0.31496062992126" right="0.17" top="0.44" bottom="0.38" header="0.31496062992126" footer="0.31496062992126"/>
  <pageSetup paperSize="9" scale="9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workbookViewId="0">
      <selection activeCell="H16" sqref="H16:L16"/>
    </sheetView>
  </sheetViews>
  <sheetFormatPr defaultRowHeight="15" x14ac:dyDescent="0.25"/>
  <cols>
    <col min="1" max="1" width="17.42578125" customWidth="1"/>
    <col min="2" max="2" width="17" customWidth="1"/>
    <col min="3" max="6" width="12.7109375" customWidth="1"/>
    <col min="7" max="12" width="11.7109375" customWidth="1"/>
  </cols>
  <sheetData>
    <row r="1" spans="1:14" ht="24" customHeight="1" x14ac:dyDescent="0.25">
      <c r="A1" s="9" t="s">
        <v>79</v>
      </c>
    </row>
    <row r="2" spans="1:14" ht="26.25" customHeight="1" x14ac:dyDescent="0.25">
      <c r="A2" s="72" t="s">
        <v>9</v>
      </c>
      <c r="B2" s="72"/>
      <c r="C2" s="72"/>
      <c r="D2" s="72"/>
      <c r="E2" s="72"/>
      <c r="F2" s="72"/>
      <c r="G2" s="72"/>
      <c r="H2" s="72"/>
      <c r="I2" s="72"/>
      <c r="J2" s="72"/>
      <c r="K2" s="72"/>
      <c r="L2" s="72"/>
    </row>
    <row r="3" spans="1:14" x14ac:dyDescent="0.25">
      <c r="F3" s="15"/>
      <c r="G3" s="15"/>
      <c r="H3" s="15"/>
      <c r="I3" s="15"/>
      <c r="J3" s="15"/>
      <c r="K3" s="16"/>
    </row>
    <row r="4" spans="1:14" ht="16.5" x14ac:dyDescent="0.25">
      <c r="A4" s="5" t="s">
        <v>10</v>
      </c>
      <c r="F4" s="16"/>
      <c r="G4" s="16"/>
      <c r="H4" s="16"/>
      <c r="I4" s="16"/>
      <c r="J4" s="16"/>
      <c r="K4" s="16"/>
    </row>
    <row r="5" spans="1:14" ht="22.5" customHeight="1" x14ac:dyDescent="0.25">
      <c r="A5" s="73" t="s">
        <v>18</v>
      </c>
      <c r="B5" s="73" t="s">
        <v>19</v>
      </c>
      <c r="C5" s="70" t="s">
        <v>17</v>
      </c>
      <c r="D5" s="76"/>
      <c r="E5" s="76"/>
      <c r="F5" s="76"/>
      <c r="G5" s="76"/>
      <c r="H5" s="76"/>
      <c r="I5" s="76"/>
      <c r="J5" s="76"/>
      <c r="K5" s="76"/>
      <c r="L5" s="71"/>
    </row>
    <row r="6" spans="1:14" ht="15.75" x14ac:dyDescent="0.25">
      <c r="A6" s="74"/>
      <c r="B6" s="74"/>
      <c r="C6" s="70" t="s">
        <v>12</v>
      </c>
      <c r="D6" s="71"/>
      <c r="E6" s="68" t="s">
        <v>13</v>
      </c>
      <c r="F6" s="69"/>
      <c r="G6" s="70" t="s">
        <v>14</v>
      </c>
      <c r="H6" s="71"/>
      <c r="I6" s="70" t="s">
        <v>15</v>
      </c>
      <c r="J6" s="71"/>
      <c r="K6" s="70" t="s">
        <v>16</v>
      </c>
      <c r="L6" s="71"/>
    </row>
    <row r="7" spans="1:14" ht="31.5" x14ac:dyDescent="0.25">
      <c r="A7" s="75"/>
      <c r="B7" s="75"/>
      <c r="C7" s="4" t="s">
        <v>20</v>
      </c>
      <c r="D7" s="4" t="s">
        <v>21</v>
      </c>
      <c r="E7" s="4" t="s">
        <v>22</v>
      </c>
      <c r="F7" s="4" t="s">
        <v>21</v>
      </c>
      <c r="G7" s="4" t="s">
        <v>20</v>
      </c>
      <c r="H7" s="4" t="s">
        <v>21</v>
      </c>
      <c r="I7" s="4" t="s">
        <v>74</v>
      </c>
      <c r="J7" s="4" t="s">
        <v>21</v>
      </c>
      <c r="K7" s="4" t="s">
        <v>74</v>
      </c>
      <c r="L7" s="4" t="s">
        <v>21</v>
      </c>
    </row>
    <row r="8" spans="1:14" ht="15.75" x14ac:dyDescent="0.25">
      <c r="A8" s="4" t="s">
        <v>73</v>
      </c>
      <c r="B8" s="21">
        <v>26623</v>
      </c>
      <c r="C8" s="4">
        <f>97</f>
        <v>97</v>
      </c>
      <c r="D8" s="22">
        <v>7289.5</v>
      </c>
      <c r="E8" s="4">
        <v>67</v>
      </c>
      <c r="F8" s="4">
        <f>6439.7+318</f>
        <v>6757.7</v>
      </c>
      <c r="G8" s="4">
        <v>1</v>
      </c>
      <c r="H8" s="4">
        <v>608</v>
      </c>
      <c r="I8" s="4">
        <v>33</v>
      </c>
      <c r="J8" s="4">
        <f>21.6+36+36+37.2+39.6+36+42+31.2+26.7+46.35+72+144+64+49.5+18.9+18.9+18+18+67.5+74.4+23.8+74.4+55.8+85+80+120+44+88+132+132+15.96+79+79+36.2+72.8+26+49.6</f>
        <v>2091.41</v>
      </c>
      <c r="K8" s="4">
        <v>12</v>
      </c>
      <c r="L8" s="4">
        <v>993</v>
      </c>
    </row>
    <row r="9" spans="1:14" ht="15.75" x14ac:dyDescent="0.25">
      <c r="A9" s="8"/>
      <c r="B9" s="8"/>
      <c r="C9" s="8"/>
      <c r="D9" s="8"/>
      <c r="E9" s="8"/>
      <c r="F9" s="8"/>
      <c r="G9" s="8"/>
      <c r="H9" s="8"/>
      <c r="I9" s="8"/>
      <c r="J9" s="8"/>
      <c r="K9" s="8"/>
      <c r="L9" s="8"/>
    </row>
    <row r="10" spans="1:14" ht="15.75" x14ac:dyDescent="0.25">
      <c r="A10" s="9" t="s">
        <v>11</v>
      </c>
      <c r="B10" s="8"/>
      <c r="C10" s="8"/>
      <c r="D10" s="8"/>
      <c r="E10" s="8"/>
      <c r="F10" s="8"/>
      <c r="G10" s="8"/>
      <c r="H10" s="8"/>
      <c r="I10" s="8"/>
      <c r="J10" s="8"/>
      <c r="K10" s="8"/>
      <c r="L10" s="8"/>
    </row>
    <row r="11" spans="1:14" ht="15.75" x14ac:dyDescent="0.25">
      <c r="A11" s="73" t="s">
        <v>18</v>
      </c>
      <c r="B11" s="73" t="s">
        <v>19</v>
      </c>
      <c r="C11" s="70" t="s">
        <v>17</v>
      </c>
      <c r="D11" s="76"/>
      <c r="E11" s="76"/>
      <c r="F11" s="76"/>
      <c r="G11" s="76"/>
      <c r="H11" s="76"/>
      <c r="I11" s="76"/>
      <c r="J11" s="76"/>
      <c r="K11" s="76"/>
      <c r="L11" s="71"/>
    </row>
    <row r="12" spans="1:14" ht="15.75" x14ac:dyDescent="0.25">
      <c r="A12" s="74"/>
      <c r="B12" s="74"/>
      <c r="C12" s="70" t="s">
        <v>12</v>
      </c>
      <c r="D12" s="71"/>
      <c r="E12" s="68" t="s">
        <v>13</v>
      </c>
      <c r="F12" s="69"/>
      <c r="G12" s="70" t="s">
        <v>14</v>
      </c>
      <c r="H12" s="71"/>
      <c r="I12" s="70" t="s">
        <v>15</v>
      </c>
      <c r="J12" s="71"/>
      <c r="K12" s="70" t="s">
        <v>16</v>
      </c>
      <c r="L12" s="71"/>
    </row>
    <row r="13" spans="1:14" ht="31.5" x14ac:dyDescent="0.25">
      <c r="A13" s="75"/>
      <c r="B13" s="75"/>
      <c r="C13" s="4" t="s">
        <v>20</v>
      </c>
      <c r="D13" s="4" t="s">
        <v>21</v>
      </c>
      <c r="E13" s="4" t="s">
        <v>22</v>
      </c>
      <c r="F13" s="4" t="s">
        <v>21</v>
      </c>
      <c r="G13" s="4" t="s">
        <v>20</v>
      </c>
      <c r="H13" s="4" t="s">
        <v>21</v>
      </c>
      <c r="I13" s="4" t="s">
        <v>5</v>
      </c>
      <c r="J13" s="4" t="s">
        <v>21</v>
      </c>
      <c r="K13" s="4" t="s">
        <v>5</v>
      </c>
      <c r="L13" s="4" t="s">
        <v>21</v>
      </c>
    </row>
    <row r="14" spans="1:14" ht="15.75" x14ac:dyDescent="0.25">
      <c r="A14" s="21">
        <v>337000</v>
      </c>
      <c r="B14" s="4">
        <v>0</v>
      </c>
      <c r="C14" s="4"/>
      <c r="D14" s="4"/>
      <c r="E14" s="4"/>
      <c r="F14" s="4"/>
      <c r="G14" s="4"/>
      <c r="H14" s="4"/>
      <c r="I14" s="4"/>
      <c r="J14" s="4"/>
      <c r="K14" s="4"/>
      <c r="L14" s="4"/>
    </row>
    <row r="16" spans="1:14" ht="15.75" x14ac:dyDescent="0.25">
      <c r="H16" s="47" t="s">
        <v>83</v>
      </c>
      <c r="I16" s="47"/>
      <c r="J16" s="47"/>
      <c r="K16" s="47"/>
      <c r="L16" s="47"/>
      <c r="M16" s="40"/>
      <c r="N16" s="40"/>
    </row>
    <row r="17" spans="8:14" ht="17.25" customHeight="1" x14ac:dyDescent="0.25">
      <c r="H17" s="48" t="s">
        <v>78</v>
      </c>
      <c r="I17" s="48"/>
      <c r="J17" s="48"/>
      <c r="K17" s="48"/>
      <c r="L17" s="48"/>
      <c r="M17" s="41"/>
      <c r="N17" s="41"/>
    </row>
  </sheetData>
  <mergeCells count="19">
    <mergeCell ref="A2:L2"/>
    <mergeCell ref="A5:A7"/>
    <mergeCell ref="B5:B7"/>
    <mergeCell ref="A11:A13"/>
    <mergeCell ref="B11:B13"/>
    <mergeCell ref="C11:L11"/>
    <mergeCell ref="C12:D12"/>
    <mergeCell ref="E12:F12"/>
    <mergeCell ref="G12:H12"/>
    <mergeCell ref="C5:L5"/>
    <mergeCell ref="I12:J12"/>
    <mergeCell ref="C6:D6"/>
    <mergeCell ref="E6:F6"/>
    <mergeCell ref="G6:H6"/>
    <mergeCell ref="I6:J6"/>
    <mergeCell ref="H16:L16"/>
    <mergeCell ref="H17:L17"/>
    <mergeCell ref="K6:L6"/>
    <mergeCell ref="K12:L12"/>
  </mergeCells>
  <pageMargins left="0.31496062992125984" right="0.31496062992125984" top="0.74803149606299213" bottom="0.74803149606299213"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topLeftCell="A10" workbookViewId="0">
      <selection activeCell="M23" sqref="M22:M23"/>
    </sheetView>
  </sheetViews>
  <sheetFormatPr defaultRowHeight="15" x14ac:dyDescent="0.25"/>
  <sheetData>
    <row r="1" spans="1:17" ht="24" customHeight="1" x14ac:dyDescent="0.25">
      <c r="A1" s="9" t="s">
        <v>79</v>
      </c>
    </row>
    <row r="2" spans="1:17" ht="27.75" customHeight="1" x14ac:dyDescent="0.25">
      <c r="A2" s="49" t="s">
        <v>26</v>
      </c>
      <c r="B2" s="49"/>
      <c r="C2" s="49"/>
      <c r="D2" s="49"/>
      <c r="E2" s="49"/>
      <c r="F2" s="49"/>
      <c r="G2" s="49"/>
      <c r="H2" s="49"/>
      <c r="I2" s="49"/>
      <c r="J2" s="49"/>
      <c r="K2" s="49"/>
      <c r="L2" s="49"/>
      <c r="M2" s="49"/>
      <c r="N2" s="49"/>
      <c r="O2" s="49"/>
      <c r="P2" s="49"/>
      <c r="Q2" s="49"/>
    </row>
    <row r="4" spans="1:17" ht="30" customHeight="1" x14ac:dyDescent="0.3">
      <c r="A4" s="6" t="s">
        <v>29</v>
      </c>
      <c r="B4" s="2"/>
      <c r="C4" s="2"/>
      <c r="D4" s="2"/>
      <c r="E4" s="15"/>
      <c r="F4" s="2"/>
    </row>
    <row r="5" spans="1:17" ht="30" customHeight="1" x14ac:dyDescent="0.3">
      <c r="A5" s="7" t="s">
        <v>81</v>
      </c>
      <c r="B5" s="2"/>
      <c r="C5" s="2"/>
      <c r="D5" s="2"/>
      <c r="E5" s="2"/>
      <c r="F5" s="2"/>
    </row>
    <row r="6" spans="1:17" ht="30" customHeight="1" x14ac:dyDescent="0.3">
      <c r="A6" s="7"/>
      <c r="B6" s="2"/>
      <c r="C6" s="2"/>
      <c r="D6" s="2"/>
      <c r="E6" s="2"/>
      <c r="F6" s="2"/>
    </row>
    <row r="7" spans="1:17" ht="30" customHeight="1" x14ac:dyDescent="0.3">
      <c r="A7" s="6" t="s">
        <v>27</v>
      </c>
      <c r="B7" s="2"/>
      <c r="C7" s="2"/>
      <c r="D7" s="2"/>
      <c r="E7" s="15"/>
      <c r="F7" s="2"/>
    </row>
    <row r="8" spans="1:17" ht="30" customHeight="1" x14ac:dyDescent="0.3">
      <c r="A8" s="7" t="s">
        <v>82</v>
      </c>
      <c r="B8" s="2"/>
      <c r="C8" s="2"/>
      <c r="D8" s="2"/>
      <c r="E8" s="2"/>
      <c r="F8" s="2"/>
    </row>
    <row r="9" spans="1:17" ht="30" customHeight="1" x14ac:dyDescent="0.3">
      <c r="A9" s="7"/>
      <c r="B9" s="2"/>
      <c r="C9" s="2"/>
      <c r="D9" s="2"/>
      <c r="E9" s="2"/>
      <c r="F9" s="2"/>
    </row>
    <row r="10" spans="1:17" ht="30" customHeight="1" x14ac:dyDescent="0.3">
      <c r="A10" s="6" t="s">
        <v>28</v>
      </c>
      <c r="B10" s="2"/>
      <c r="C10" s="2"/>
      <c r="D10" s="2"/>
      <c r="E10" s="15"/>
      <c r="F10" s="2"/>
    </row>
    <row r="11" spans="1:17" s="16" customFormat="1" ht="91.5" customHeight="1" x14ac:dyDescent="0.3">
      <c r="A11" s="77" t="s">
        <v>72</v>
      </c>
      <c r="B11" s="77"/>
      <c r="C11" s="77"/>
      <c r="D11" s="77"/>
      <c r="E11" s="77"/>
      <c r="F11" s="77"/>
      <c r="G11" s="77"/>
      <c r="H11" s="77"/>
      <c r="I11" s="77"/>
      <c r="J11" s="77"/>
      <c r="K11" s="77"/>
      <c r="L11" s="77"/>
      <c r="M11" s="77"/>
      <c r="N11" s="77"/>
    </row>
    <row r="12" spans="1:17" ht="30" customHeight="1" x14ac:dyDescent="0.3">
      <c r="A12" s="7"/>
      <c r="B12" s="2"/>
      <c r="C12" s="2"/>
      <c r="D12" s="2"/>
      <c r="E12" s="2"/>
      <c r="F12" s="2"/>
    </row>
    <row r="14" spans="1:17" ht="15.75" x14ac:dyDescent="0.25">
      <c r="I14" s="47" t="s">
        <v>83</v>
      </c>
      <c r="J14" s="47"/>
      <c r="K14" s="47"/>
      <c r="L14" s="47"/>
      <c r="M14" s="47"/>
      <c r="N14" s="47"/>
      <c r="O14" s="40"/>
      <c r="P14" s="40"/>
      <c r="Q14" s="40"/>
    </row>
    <row r="15" spans="1:17" ht="15.75" x14ac:dyDescent="0.25">
      <c r="I15" s="48" t="s">
        <v>78</v>
      </c>
      <c r="J15" s="48"/>
      <c r="K15" s="48"/>
      <c r="L15" s="48"/>
      <c r="M15" s="48"/>
      <c r="N15" s="48"/>
      <c r="O15" s="41"/>
      <c r="P15" s="41"/>
      <c r="Q15" s="41"/>
    </row>
  </sheetData>
  <mergeCells count="4">
    <mergeCell ref="I15:N15"/>
    <mergeCell ref="A2:Q2"/>
    <mergeCell ref="A11:N11"/>
    <mergeCell ref="I14:N14"/>
  </mergeCells>
  <pageMargins left="0.31496062992125984" right="0.31496062992125984" top="0.74803149606299213" bottom="0.74803149606299213"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biểu 1</vt:lpstr>
      <vt:lpstr>biểu 2 </vt:lpstr>
      <vt:lpstr>biểu 3</vt:lpstr>
      <vt:lpstr>biểu 4</vt:lpstr>
      <vt:lpstr>'biểu 1'!Print_Titles</vt:lpstr>
      <vt:lpstr>'biểu 2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2017-05-31T02:43:08Z</dcterms:modified>
</cp:coreProperties>
</file>